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-110" yWindow="-110" windowWidth="19420" windowHeight="11500" activeTab="1"/>
  </bookViews>
  <sheets>
    <sheet name="様式第9-1号" sheetId="3" r:id="rId1"/>
    <sheet name="様式第9-2号" sheetId="6" r:id="rId2"/>
  </sheets>
  <definedNames>
    <definedName name="_xlnm.Print_Area" localSheetId="0">'様式第9-1号'!$A$1:$D$12</definedName>
    <definedName name="_xlnm.Print_Area" localSheetId="1">'様式第9-2号'!$A$1:$S$48</definedName>
    <definedName name="_xlnm.Print_Titles" localSheetId="1">'様式第9-2号'!$4:$4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<sst xmlns="http://schemas.openxmlformats.org/spreadsheetml/2006/main" xmlns:r="http://schemas.openxmlformats.org/officeDocument/2006/relationships" count="78" uniqueCount="78">
  <si>
    <t>施設用途</t>
    <rPh sb="0" eb="2">
      <t>シセツ</t>
    </rPh>
    <rPh sb="2" eb="4">
      <t>ヨウト</t>
    </rPh>
    <phoneticPr fontId="2"/>
  </si>
  <si>
    <t>名称</t>
    <rPh sb="0" eb="2">
      <t>メイショウ</t>
    </rPh>
    <phoneticPr fontId="2"/>
  </si>
  <si>
    <t>※黄色のマス目にのみ数値入力をお願いします。</t>
    <rPh sb="1" eb="3">
      <t>キイロ</t>
    </rPh>
    <rPh sb="6" eb="7">
      <t>メ</t>
    </rPh>
    <rPh sb="10" eb="12">
      <t>スウチ</t>
    </rPh>
    <rPh sb="12" eb="14">
      <t>ニュウリョク</t>
    </rPh>
    <rPh sb="16" eb="17">
      <t>ネガ</t>
    </rPh>
    <phoneticPr fontId="2"/>
  </si>
  <si>
    <t>公民館（薬師野）</t>
    <rPh sb="4" eb="7">
      <t>ヤクシノ</t>
    </rPh>
    <phoneticPr fontId="2"/>
  </si>
  <si>
    <t>W</t>
  </si>
  <si>
    <t>現状の電気容量（カタログ掲載の値）
既設光源が消費する電気容量合計</t>
    <rPh sb="18" eb="20">
      <t>キセツ</t>
    </rPh>
    <rPh sb="20" eb="22">
      <t>コウゲン</t>
    </rPh>
    <phoneticPr fontId="2"/>
  </si>
  <si>
    <t>公民館（口広）</t>
    <rPh sb="4" eb="6">
      <t>クチヒロ</t>
    </rPh>
    <phoneticPr fontId="2"/>
  </si>
  <si>
    <t>※現状から全て（間引かずに）LEDへ更新した際の数値を入力お願いします。</t>
    <rPh sb="1" eb="3">
      <t>ゲンジョウ</t>
    </rPh>
    <rPh sb="5" eb="6">
      <t>スベ</t>
    </rPh>
    <rPh sb="18" eb="20">
      <t>コウシン</t>
    </rPh>
    <rPh sb="22" eb="23">
      <t>サイ</t>
    </rPh>
    <rPh sb="24" eb="26">
      <t>スウチ</t>
    </rPh>
    <rPh sb="27" eb="29">
      <t>ニュウリョク</t>
    </rPh>
    <rPh sb="30" eb="31">
      <t>ネガ</t>
    </rPh>
    <phoneticPr fontId="2"/>
  </si>
  <si>
    <t>※点灯時間は下記の通り一律とします。</t>
    <rPh sb="1" eb="3">
      <t>テントウ</t>
    </rPh>
    <rPh sb="3" eb="5">
      <t>ジカン</t>
    </rPh>
    <rPh sb="6" eb="8">
      <t>カキ</t>
    </rPh>
    <rPh sb="9" eb="10">
      <t>トオ</t>
    </rPh>
    <rPh sb="11" eb="13">
      <t>イチリツ</t>
    </rPh>
    <phoneticPr fontId="2"/>
  </si>
  <si>
    <t>時間</t>
    <rPh sb="0" eb="2">
      <t>ジカン</t>
    </rPh>
    <phoneticPr fontId="2"/>
  </si>
  <si>
    <t>公民館（間木）</t>
    <rPh sb="4" eb="6">
      <t>マギ</t>
    </rPh>
    <phoneticPr fontId="2"/>
  </si>
  <si>
    <t>LEDの電気容量（カタログ掲載の値）
LED光源が消費する電気容量合計</t>
    <rPh sb="22" eb="24">
      <t>コウゲン</t>
    </rPh>
    <phoneticPr fontId="2"/>
  </si>
  <si>
    <t>小計</t>
    <rPh sb="0" eb="2">
      <t>ショウケイ</t>
    </rPh>
    <phoneticPr fontId="2"/>
  </si>
  <si>
    <t>外ノ沢事務所</t>
  </si>
  <si>
    <t>エネルギー削減効果比較表（プロポーザル提案用）</t>
    <rPh sb="19" eb="22">
      <t>テイアンヨウ</t>
    </rPh>
    <phoneticPr fontId="2"/>
  </si>
  <si>
    <t>公民館（浪打）</t>
    <rPh sb="4" eb="6">
      <t>ナミウチ</t>
    </rPh>
    <phoneticPr fontId="2"/>
  </si>
  <si>
    <t>工場</t>
  </si>
  <si>
    <t>公民館（浅所）</t>
    <rPh sb="4" eb="6">
      <t>アサドコロ</t>
    </rPh>
    <phoneticPr fontId="2"/>
  </si>
  <si>
    <t>公民館（赤坂台分館）</t>
    <rPh sb="4" eb="7">
      <t>アカサカダイ</t>
    </rPh>
    <rPh sb="7" eb="9">
      <t>ブンカン</t>
    </rPh>
    <phoneticPr fontId="2"/>
  </si>
  <si>
    <r>
      <t xml:space="preserve">①電力使用量削減効果
</t>
    </r>
    <r>
      <rPr>
        <sz val="10.5"/>
        <color indexed="8"/>
        <rFont val="メイリオ"/>
      </rPr>
      <t>(kWh/年)</t>
    </r>
    <rPh sb="1" eb="3">
      <t>デンリョク</t>
    </rPh>
    <rPh sb="3" eb="6">
      <t>シヨウリョウ</t>
    </rPh>
    <rPh sb="6" eb="8">
      <t>サクゲン</t>
    </rPh>
    <rPh sb="8" eb="10">
      <t>コウカ</t>
    </rPh>
    <phoneticPr fontId="13"/>
  </si>
  <si>
    <r>
      <t xml:space="preserve">②電気料金削減効果
</t>
    </r>
    <r>
      <rPr>
        <sz val="10.5"/>
        <color indexed="8"/>
        <rFont val="メイリオ"/>
      </rPr>
      <t>(円/年)
【①×30円/kWh】</t>
    </r>
    <rPh sb="1" eb="3">
      <t>デンキ</t>
    </rPh>
    <rPh sb="3" eb="5">
      <t>リョウキン</t>
    </rPh>
    <rPh sb="5" eb="7">
      <t>サクゲン</t>
    </rPh>
    <rPh sb="7" eb="9">
      <t>コウカ</t>
    </rPh>
    <phoneticPr fontId="13"/>
  </si>
  <si>
    <t>施設</t>
    <rPh sb="0" eb="2">
      <t>シセツ</t>
    </rPh>
    <phoneticPr fontId="2"/>
  </si>
  <si>
    <t>エネルギー削減効果比較表内訳書（プロポーザル提案用）</t>
    <rPh sb="12" eb="15">
      <t>ウチワケショ</t>
    </rPh>
    <rPh sb="22" eb="24">
      <t>テイアン</t>
    </rPh>
    <rPh sb="24" eb="25">
      <t>ヨウ</t>
    </rPh>
    <phoneticPr fontId="2"/>
  </si>
  <si>
    <t>公民館（浦田）</t>
    <rPh sb="4" eb="6">
      <t>ウラタ</t>
    </rPh>
    <phoneticPr fontId="2"/>
  </si>
  <si>
    <t>No.</t>
  </si>
  <si>
    <t>公民館（茂浦）</t>
    <rPh sb="4" eb="6">
      <t>モウラ</t>
    </rPh>
    <phoneticPr fontId="2"/>
  </si>
  <si>
    <t>（注）「①電力使用量削減効果」及び「②電気料金削減効果」は小数点以下四捨五入、「③Co2排出量削減効果」は小数点第２位以下四捨五入とする。</t>
    <rPh sb="1" eb="2">
      <t>チュウ</t>
    </rPh>
    <rPh sb="5" eb="7">
      <t>デンリョク</t>
    </rPh>
    <rPh sb="7" eb="10">
      <t>シヨウリョウ</t>
    </rPh>
    <rPh sb="10" eb="12">
      <t>サクゲン</t>
    </rPh>
    <rPh sb="12" eb="14">
      <t>コウカ</t>
    </rPh>
    <rPh sb="15" eb="16">
      <t>オヨ</t>
    </rPh>
    <rPh sb="19" eb="21">
      <t>デンキ</t>
    </rPh>
    <rPh sb="21" eb="23">
      <t>リョウキン</t>
    </rPh>
    <rPh sb="23" eb="25">
      <t>サクゲン</t>
    </rPh>
    <rPh sb="25" eb="27">
      <t>コウカ</t>
    </rPh>
    <rPh sb="29" eb="32">
      <t>ショウスウテン</t>
    </rPh>
    <rPh sb="32" eb="34">
      <t>イカ</t>
    </rPh>
    <rPh sb="34" eb="38">
      <t>シシャゴニュウ</t>
    </rPh>
    <rPh sb="53" eb="56">
      <t>ショウスウテン</t>
    </rPh>
    <rPh sb="56" eb="57">
      <t>ダイ</t>
    </rPh>
    <rPh sb="58" eb="59">
      <t>イ</t>
    </rPh>
    <rPh sb="59" eb="61">
      <t>イカ</t>
    </rPh>
    <rPh sb="61" eb="65">
      <t>シシャゴニュウ</t>
    </rPh>
    <phoneticPr fontId="2"/>
  </si>
  <si>
    <t>対象施設</t>
    <rPh sb="0" eb="4">
      <t>タイショウシセツ</t>
    </rPh>
    <phoneticPr fontId="2"/>
  </si>
  <si>
    <t>ひだまり公園</t>
    <rPh sb="4" eb="6">
      <t>こうえん</t>
    </rPh>
    <phoneticPr fontId="14" type="Hiragana"/>
  </si>
  <si>
    <t>公民館（緑町集会所）</t>
    <rPh sb="4" eb="6">
      <t>ミドリチョウ</t>
    </rPh>
    <rPh sb="6" eb="9">
      <t>シュウカイジョ</t>
    </rPh>
    <phoneticPr fontId="2"/>
  </si>
  <si>
    <t>対象の公共施設</t>
    <rPh sb="0" eb="2">
      <t>タイショウ</t>
    </rPh>
    <rPh sb="3" eb="7">
      <t>コウキョウシセツ</t>
    </rPh>
    <phoneticPr fontId="2"/>
  </si>
  <si>
    <t>よごしやま温泉</t>
  </si>
  <si>
    <t>公民館（盛田分館）</t>
    <rPh sb="4" eb="6">
      <t>モリタ</t>
    </rPh>
    <rPh sb="6" eb="8">
      <t>ブンカン</t>
    </rPh>
    <phoneticPr fontId="2"/>
  </si>
  <si>
    <t>集会施設</t>
    <rPh sb="0" eb="2">
      <t>シュウカイ</t>
    </rPh>
    <rPh sb="2" eb="4">
      <t>シセツ</t>
    </rPh>
    <phoneticPr fontId="2"/>
  </si>
  <si>
    <t>つきのき聖苑</t>
  </si>
  <si>
    <t>ほたて広場</t>
  </si>
  <si>
    <t>夜越山森林公園（オートキャンプ場）</t>
    <rPh sb="0" eb="1">
      <t>よる</t>
    </rPh>
    <rPh sb="1" eb="2">
      <t>こ</t>
    </rPh>
    <rPh sb="2" eb="3">
      <t>やま</t>
    </rPh>
    <rPh sb="3" eb="5">
      <t>しんりん</t>
    </rPh>
    <rPh sb="5" eb="7">
      <t>こうえん</t>
    </rPh>
    <rPh sb="15" eb="16">
      <t>じょう</t>
    </rPh>
    <phoneticPr fontId="14" type="Hiragana"/>
  </si>
  <si>
    <t>外ノ沢処理施設</t>
  </si>
  <si>
    <t>給食センター</t>
  </si>
  <si>
    <t>（計41施設）</t>
  </si>
  <si>
    <t>勤労青少年ホーム</t>
  </si>
  <si>
    <t>公民館（浜子）</t>
    <rPh sb="4" eb="6">
      <t>ハマゴ</t>
    </rPh>
    <phoneticPr fontId="2"/>
  </si>
  <si>
    <t>夜越山森林公園（センターハウス）</t>
  </si>
  <si>
    <t>夜越山森林公園（ケビンハウス）</t>
  </si>
  <si>
    <t>夜越山森林公園（スキー場ヒュッテ）</t>
    <rPh sb="11" eb="12">
      <t>じょう</t>
    </rPh>
    <phoneticPr fontId="14" type="Hiragana"/>
  </si>
  <si>
    <t>公民館（狩場沢）</t>
    <rPh sb="4" eb="7">
      <t>カリバサワ</t>
    </rPh>
    <phoneticPr fontId="2"/>
  </si>
  <si>
    <t>公民館（清水川）</t>
    <rPh sb="4" eb="7">
      <t>シミズガワ</t>
    </rPh>
    <phoneticPr fontId="2"/>
  </si>
  <si>
    <t>公民館（松野木）</t>
    <rPh sb="4" eb="7">
      <t>マツノキ</t>
    </rPh>
    <phoneticPr fontId="2"/>
  </si>
  <si>
    <t>公民館（外童子）</t>
    <rPh sb="4" eb="7">
      <t>ソトドウジ</t>
    </rPh>
    <phoneticPr fontId="2"/>
  </si>
  <si>
    <t>公民館（東田沢）</t>
    <rPh sb="4" eb="7">
      <t>ヒガシタザワ</t>
    </rPh>
    <phoneticPr fontId="2"/>
  </si>
  <si>
    <t>公民館（沼館分館）</t>
    <rPh sb="4" eb="6">
      <t>ヌマダテ</t>
    </rPh>
    <rPh sb="6" eb="8">
      <t>ブンカン</t>
    </rPh>
    <phoneticPr fontId="2"/>
  </si>
  <si>
    <t>公民館（内童子）</t>
    <rPh sb="4" eb="7">
      <t>ウチドウジ</t>
    </rPh>
    <phoneticPr fontId="2"/>
  </si>
  <si>
    <t>公民館（福島集会所）</t>
    <rPh sb="4" eb="6">
      <t>フクシマ</t>
    </rPh>
    <rPh sb="6" eb="9">
      <t>シュウカイジョ</t>
    </rPh>
    <phoneticPr fontId="2"/>
  </si>
  <si>
    <t>公民館（東和）</t>
    <rPh sb="4" eb="6">
      <t>トウワ</t>
    </rPh>
    <phoneticPr fontId="2"/>
  </si>
  <si>
    <t>公民館（東滝）</t>
    <rPh sb="4" eb="6">
      <t>ヒガシタキ</t>
    </rPh>
    <phoneticPr fontId="2"/>
  </si>
  <si>
    <t>公民館（白砂）</t>
    <rPh sb="4" eb="6">
      <t>シラス</t>
    </rPh>
    <phoneticPr fontId="2"/>
  </si>
  <si>
    <t>公民館（野内畑分館）</t>
    <rPh sb="4" eb="7">
      <t>ノナイハタ</t>
    </rPh>
    <rPh sb="7" eb="9">
      <t>ブンカン</t>
    </rPh>
    <phoneticPr fontId="2"/>
  </si>
  <si>
    <t>公民館（中野）</t>
    <rPh sb="4" eb="6">
      <t>ナカノ</t>
    </rPh>
    <phoneticPr fontId="2"/>
  </si>
  <si>
    <t>公民館（藤沢）</t>
    <rPh sb="4" eb="6">
      <t>フジサワ</t>
    </rPh>
    <phoneticPr fontId="2"/>
  </si>
  <si>
    <t>公民館（山口）</t>
    <rPh sb="4" eb="6">
      <t>ヤマグチ</t>
    </rPh>
    <phoneticPr fontId="2"/>
  </si>
  <si>
    <t>公民館（小豆沢）</t>
    <rPh sb="4" eb="7">
      <t>アズキサワ</t>
    </rPh>
    <phoneticPr fontId="2"/>
  </si>
  <si>
    <t>公民館（稲生）</t>
    <rPh sb="4" eb="6">
      <t>イノウ</t>
    </rPh>
    <phoneticPr fontId="2"/>
  </si>
  <si>
    <t>公民館（土屋）</t>
    <rPh sb="4" eb="6">
      <t>ツチヤ</t>
    </rPh>
    <phoneticPr fontId="2"/>
  </si>
  <si>
    <t>公園施設</t>
  </si>
  <si>
    <t>宿泊施設</t>
  </si>
  <si>
    <t>商業施設</t>
  </si>
  <si>
    <t>他の行政施設</t>
  </si>
  <si>
    <t>環境保全施設</t>
  </si>
  <si>
    <t>（計41施設）</t>
    <rPh sb="4" eb="6">
      <t>シセツ</t>
    </rPh>
    <phoneticPr fontId="2"/>
  </si>
  <si>
    <t>年間の点灯時間
8時間（1日）　ｘ　24日（1月)
　ｘ　12か月</t>
  </si>
  <si>
    <t>CO2排出量
削減後の数値</t>
    <rPh sb="3" eb="6">
      <t>ハイシュツリョウ</t>
    </rPh>
    <rPh sb="7" eb="10">
      <t>サクゲンゴ</t>
    </rPh>
    <rPh sb="11" eb="13">
      <t>スウチ</t>
    </rPh>
    <phoneticPr fontId="2"/>
  </si>
  <si>
    <t>CO2排出量
既存数値</t>
    <rPh sb="3" eb="6">
      <t>ハイシュツリョウ</t>
    </rPh>
    <rPh sb="7" eb="9">
      <t>キゾン</t>
    </rPh>
    <rPh sb="9" eb="11">
      <t>スウチ</t>
    </rPh>
    <phoneticPr fontId="2"/>
  </si>
  <si>
    <t>計算式</t>
    <rPh sb="0" eb="3">
      <t>ケイサンシキ</t>
    </rPh>
    <phoneticPr fontId="2"/>
  </si>
  <si>
    <t>現状に対し</t>
    <rPh sb="0" eb="2">
      <t>ゲンジョウ</t>
    </rPh>
    <rPh sb="3" eb="4">
      <t>タイ</t>
    </rPh>
    <phoneticPr fontId="2"/>
  </si>
  <si>
    <r>
      <t xml:space="preserve">③CO2排出量削減効果
</t>
    </r>
    <r>
      <rPr>
        <sz val="10.5"/>
        <color indexed="8"/>
        <rFont val="メイリオ"/>
      </rPr>
      <t>(t-CO2/kWh/年)
CO2排出係数
0.474kg-CO2/kWh</t>
    </r>
    <rPh sb="4" eb="6">
      <t>ハイシュツ</t>
    </rPh>
    <rPh sb="6" eb="7">
      <t>リョウ</t>
    </rPh>
    <rPh sb="7" eb="9">
      <t>サクゲン</t>
    </rPh>
    <rPh sb="9" eb="11">
      <t>コウカ</t>
    </rPh>
    <rPh sb="29" eb="31">
      <t>ハイシュツ</t>
    </rPh>
    <rPh sb="31" eb="33">
      <t>ケイスウ</t>
    </rPh>
    <phoneticPr fontId="13"/>
  </si>
  <si>
    <t>のCO2排出量削減効果が見込まれます。</t>
    <rPh sb="12" eb="14">
      <t>ミコ</t>
    </rPh>
    <phoneticPr fontId="2"/>
  </si>
  <si>
    <t>（様式第9-1号）</t>
  </si>
  <si>
    <t>（様式第9-2号）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</si>
</sst>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3">
    <numFmt numFmtId="176" formatCode="#,##0.0;[Red]\-#,##0.0"/>
    <numFmt numFmtId="177" formatCode="0.0%"/>
    <numFmt numFmtId="178" formatCode="0.00000000_ "/>
  </numFmts>
  <fonts count="15">
    <font>
      <sz val="11"/>
      <color theme="1"/>
      <name val="ＭＳ Ｐゴシック"/>
      <family val="3"/>
    </font>
    <font>
      <sz val="11"/>
      <color theme="1"/>
      <name val="ＭＳ Ｐゴシック"/>
      <family val="3"/>
    </font>
    <font>
      <sz val="6"/>
      <color auto="1"/>
      <name val="ＭＳ Ｐゴシック"/>
      <family val="3"/>
    </font>
    <font>
      <sz val="11"/>
      <color theme="1"/>
      <name val="メイリオ"/>
      <family val="3"/>
    </font>
    <font>
      <sz val="10.5"/>
      <color theme="1"/>
      <name val="メイリオ"/>
      <family val="3"/>
    </font>
    <font>
      <b/>
      <sz val="14"/>
      <color theme="1"/>
      <name val="メイリオ"/>
      <family val="3"/>
    </font>
    <font>
      <b/>
      <sz val="12"/>
      <color theme="1"/>
      <name val="メイリオ"/>
      <family val="3"/>
    </font>
    <font>
      <b/>
      <sz val="10.5"/>
      <color auto="1"/>
      <name val="メイリオ"/>
      <family val="3"/>
    </font>
    <font>
      <b/>
      <sz val="11"/>
      <color theme="1"/>
      <name val="メイリオ"/>
      <family val="3"/>
    </font>
    <font>
      <sz val="11"/>
      <color theme="1"/>
      <name val="ＭＳ ゴシック"/>
    </font>
    <font>
      <b/>
      <u/>
      <sz val="11"/>
      <color rgb="FFFF0000"/>
      <name val="メイリオ"/>
      <family val="3"/>
    </font>
    <font>
      <b/>
      <sz val="10.5"/>
      <color theme="1"/>
      <name val="メイリオ"/>
      <family val="3"/>
    </font>
    <font>
      <sz val="10.5"/>
      <color auto="1"/>
      <name val="メイリオ"/>
      <family val="3"/>
    </font>
    <font>
      <sz val="8"/>
      <color indexed="8"/>
      <name val="ＭＳ Ｐゴシック"/>
      <family val="3"/>
    </font>
    <font>
      <sz val="11"/>
      <color theme="0"/>
      <name val="Meiryo UI"/>
      <family val="3"/>
    </font>
  </fonts>
  <fills count="5">
    <fill>
      <patternFill patternType="none"/>
    </fill>
    <fill>
      <patternFill patternType="gray125"/>
    </fill>
    <fill>
      <patternFill patternType="solid">
        <fgColor theme="0" tint="-5.e-00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</cellStyleXfs>
  <cellXfs count="79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right" vertical="center"/>
    </xf>
    <xf numFmtId="0" fontId="6" fillId="0" borderId="2" xfId="0" applyFont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38" fontId="4" fillId="3" borderId="7" xfId="3" applyFont="1" applyFill="1" applyBorder="1" applyAlignment="1">
      <alignment vertical="center"/>
    </xf>
    <xf numFmtId="38" fontId="4" fillId="2" borderId="6" xfId="0" applyNumberFormat="1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left" vertical="center" indent="3"/>
    </xf>
    <xf numFmtId="0" fontId="8" fillId="0" borderId="9" xfId="0" applyFont="1" applyBorder="1" applyAlignment="1">
      <alignment horizontal="left" vertical="center" indent="2"/>
    </xf>
    <xf numFmtId="0" fontId="3" fillId="0" borderId="0" xfId="0" applyFont="1" applyAlignment="1">
      <alignment horizontal="right" vertical="center"/>
    </xf>
    <xf numFmtId="0" fontId="6" fillId="0" borderId="10" xfId="0" applyFont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 wrapText="1"/>
    </xf>
    <xf numFmtId="176" fontId="4" fillId="3" borderId="12" xfId="0" applyNumberFormat="1" applyFont="1" applyFill="1" applyBorder="1" applyAlignment="1">
      <alignment horizontal="right" vertical="center"/>
    </xf>
    <xf numFmtId="177" fontId="10" fillId="4" borderId="13" xfId="4" applyNumberFormat="1" applyFont="1" applyFill="1" applyBorder="1" applyAlignment="1">
      <alignment horizontal="center" vertical="center"/>
    </xf>
    <xf numFmtId="0" fontId="8" fillId="0" borderId="14" xfId="0" applyFont="1" applyBorder="1">
      <alignment vertical="center"/>
    </xf>
    <xf numFmtId="0" fontId="3" fillId="0" borderId="0" xfId="0" applyFont="1" applyAlignment="1">
      <alignment vertical="center" wrapText="1"/>
    </xf>
    <xf numFmtId="176" fontId="3" fillId="0" borderId="0" xfId="0" applyNumberFormat="1" applyFont="1">
      <alignment vertical="center"/>
    </xf>
    <xf numFmtId="178" fontId="3" fillId="0" borderId="0" xfId="0" applyNumberFormat="1" applyFont="1">
      <alignment vertical="center"/>
    </xf>
    <xf numFmtId="38" fontId="3" fillId="0" borderId="0" xfId="0" applyNumberFormat="1" applyFont="1">
      <alignment vertical="center"/>
    </xf>
    <xf numFmtId="0" fontId="4" fillId="3" borderId="0" xfId="2" applyFont="1" applyFill="1">
      <alignment vertical="center"/>
    </xf>
    <xf numFmtId="0" fontId="4" fillId="3" borderId="0" xfId="2" applyFont="1" applyFill="1" applyAlignment="1">
      <alignment horizontal="center" vertical="center"/>
    </xf>
    <xf numFmtId="38" fontId="4" fillId="3" borderId="0" xfId="1" applyFont="1" applyFill="1">
      <alignment vertical="center"/>
    </xf>
    <xf numFmtId="0" fontId="5" fillId="3" borderId="0" xfId="2" applyFont="1" applyFill="1" applyAlignment="1">
      <alignment horizontal="center" vertical="center"/>
    </xf>
    <xf numFmtId="0" fontId="4" fillId="2" borderId="8" xfId="2" applyFont="1" applyFill="1" applyBorder="1" applyAlignment="1">
      <alignment horizontal="center" vertical="center" shrinkToFit="1"/>
    </xf>
    <xf numFmtId="38" fontId="7" fillId="2" borderId="2" xfId="3" applyFont="1" applyFill="1" applyBorder="1" applyAlignment="1">
      <alignment horizontal="center" vertical="center"/>
    </xf>
    <xf numFmtId="38" fontId="4" fillId="3" borderId="3" xfId="3" applyFont="1" applyFill="1" applyBorder="1" applyAlignment="1">
      <alignment horizontal="center" vertical="center"/>
    </xf>
    <xf numFmtId="38" fontId="4" fillId="3" borderId="15" xfId="3" applyFont="1" applyFill="1" applyBorder="1" applyAlignment="1">
      <alignment horizontal="center" vertical="center"/>
    </xf>
    <xf numFmtId="0" fontId="4" fillId="2" borderId="9" xfId="2" applyFont="1" applyFill="1" applyBorder="1" applyAlignment="1">
      <alignment horizontal="center" vertical="center" shrinkToFit="1"/>
    </xf>
    <xf numFmtId="0" fontId="4" fillId="2" borderId="16" xfId="2" applyFont="1" applyFill="1" applyBorder="1" applyAlignment="1">
      <alignment horizontal="center" vertical="center"/>
    </xf>
    <xf numFmtId="38" fontId="7" fillId="2" borderId="5" xfId="3" applyFont="1" applyFill="1" applyBorder="1" applyAlignment="1">
      <alignment horizontal="center" vertical="center"/>
    </xf>
    <xf numFmtId="0" fontId="4" fillId="3" borderId="6" xfId="2" applyFont="1" applyFill="1" applyBorder="1" applyAlignment="1">
      <alignment horizontal="center" shrinkToFit="1"/>
    </xf>
    <xf numFmtId="0" fontId="4" fillId="3" borderId="17" xfId="2" applyFont="1" applyFill="1" applyBorder="1" applyAlignment="1">
      <alignment horizontal="center" wrapText="1" shrinkToFit="1"/>
    </xf>
    <xf numFmtId="0" fontId="4" fillId="3" borderId="17" xfId="2" applyFont="1" applyFill="1" applyBorder="1" applyAlignment="1">
      <alignment horizontal="center" shrinkToFit="1"/>
    </xf>
    <xf numFmtId="0" fontId="4" fillId="2" borderId="1" xfId="2" applyFont="1" applyFill="1" applyBorder="1" applyAlignment="1">
      <alignment horizontal="center" vertical="center" shrinkToFit="1"/>
    </xf>
    <xf numFmtId="0" fontId="4" fillId="2" borderId="16" xfId="2" applyFont="1" applyFill="1" applyBorder="1" applyAlignment="1">
      <alignment horizontal="center" vertical="center" shrinkToFit="1"/>
    </xf>
    <xf numFmtId="0" fontId="4" fillId="0" borderId="6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2" borderId="18" xfId="2" applyFont="1" applyFill="1" applyBorder="1" applyAlignment="1">
      <alignment horizontal="center" vertical="center" shrinkToFit="1"/>
    </xf>
    <xf numFmtId="0" fontId="4" fillId="2" borderId="16" xfId="2" applyFont="1" applyFill="1" applyBorder="1" applyAlignment="1">
      <alignment horizontal="center" vertical="center" wrapText="1" shrinkToFit="1"/>
    </xf>
    <xf numFmtId="38" fontId="4" fillId="3" borderId="6" xfId="3" applyFont="1" applyFill="1" applyBorder="1" applyAlignment="1">
      <alignment horizontal="right" vertical="center"/>
    </xf>
    <xf numFmtId="38" fontId="4" fillId="3" borderId="19" xfId="3" applyFont="1" applyFill="1" applyBorder="1" applyAlignment="1">
      <alignment horizontal="right" vertical="center"/>
    </xf>
    <xf numFmtId="38" fontId="4" fillId="3" borderId="20" xfId="3" applyFont="1" applyFill="1" applyBorder="1" applyAlignment="1">
      <alignment horizontal="right" vertical="center"/>
    </xf>
    <xf numFmtId="38" fontId="4" fillId="2" borderId="16" xfId="1" applyFont="1" applyFill="1" applyBorder="1" applyAlignment="1">
      <alignment horizontal="center" vertical="center" wrapText="1" shrinkToFit="1"/>
    </xf>
    <xf numFmtId="0" fontId="4" fillId="3" borderId="0" xfId="2" applyFont="1" applyFill="1" applyAlignment="1">
      <alignment horizontal="right" vertical="center"/>
    </xf>
    <xf numFmtId="0" fontId="11" fillId="3" borderId="0" xfId="0" applyFont="1" applyFill="1" applyAlignment="1">
      <alignment horizontal="right" vertical="center"/>
    </xf>
    <xf numFmtId="0" fontId="4" fillId="2" borderId="21" xfId="2" applyFont="1" applyFill="1" applyBorder="1" applyAlignment="1">
      <alignment horizontal="center" vertical="center" wrapText="1" shrinkToFit="1"/>
    </xf>
    <xf numFmtId="38" fontId="7" fillId="2" borderId="10" xfId="3" applyFont="1" applyFill="1" applyBorder="1" applyAlignment="1">
      <alignment horizontal="center" vertical="center"/>
    </xf>
    <xf numFmtId="176" fontId="4" fillId="3" borderId="11" xfId="3" applyNumberFormat="1" applyFont="1" applyFill="1" applyBorder="1" applyAlignment="1">
      <alignment horizontal="right" vertical="center"/>
    </xf>
    <xf numFmtId="176" fontId="4" fillId="3" borderId="22" xfId="3" applyNumberFormat="1" applyFont="1" applyFill="1" applyBorder="1" applyAlignment="1">
      <alignment horizontal="right" vertical="center"/>
    </xf>
    <xf numFmtId="176" fontId="4" fillId="3" borderId="23" xfId="3" applyNumberFormat="1" applyFont="1" applyFill="1" applyBorder="1" applyAlignment="1">
      <alignment horizontal="right" vertical="center"/>
    </xf>
    <xf numFmtId="0" fontId="12" fillId="3" borderId="0" xfId="2" applyFont="1" applyFill="1" applyAlignment="1">
      <alignment horizontal="left" vertical="center"/>
    </xf>
    <xf numFmtId="0" fontId="4" fillId="2" borderId="24" xfId="2" applyFont="1" applyFill="1" applyBorder="1" applyAlignment="1">
      <alignment horizontal="center" vertical="center" wrapText="1"/>
    </xf>
    <xf numFmtId="38" fontId="4" fillId="3" borderId="15" xfId="3" applyFont="1" applyFill="1" applyBorder="1" applyAlignment="1">
      <alignment vertical="center"/>
    </xf>
    <xf numFmtId="38" fontId="4" fillId="3" borderId="25" xfId="3" applyFont="1" applyFill="1" applyBorder="1" applyAlignment="1">
      <alignment vertical="center"/>
    </xf>
    <xf numFmtId="38" fontId="4" fillId="3" borderId="26" xfId="3" applyFont="1" applyFill="1" applyBorder="1" applyAlignment="1">
      <alignment vertical="center"/>
    </xf>
    <xf numFmtId="38" fontId="4" fillId="3" borderId="9" xfId="3" applyFont="1" applyFill="1" applyBorder="1" applyAlignment="1">
      <alignment vertical="center"/>
    </xf>
    <xf numFmtId="38" fontId="4" fillId="3" borderId="27" xfId="3" applyFont="1" applyFill="1" applyBorder="1" applyAlignment="1">
      <alignment vertical="center"/>
    </xf>
    <xf numFmtId="38" fontId="4" fillId="3" borderId="17" xfId="3" applyFont="1" applyFill="1" applyBorder="1" applyAlignment="1">
      <alignment vertical="center"/>
    </xf>
    <xf numFmtId="38" fontId="4" fillId="3" borderId="28" xfId="3" applyFont="1" applyFill="1" applyBorder="1" applyAlignment="1">
      <alignment vertical="center"/>
    </xf>
    <xf numFmtId="38" fontId="4" fillId="3" borderId="1" xfId="3" applyFont="1" applyFill="1" applyBorder="1" applyAlignment="1">
      <alignment vertical="center"/>
    </xf>
    <xf numFmtId="38" fontId="4" fillId="3" borderId="29" xfId="3" applyFont="1" applyFill="1" applyBorder="1" applyAlignment="1">
      <alignment vertical="center"/>
    </xf>
    <xf numFmtId="38" fontId="4" fillId="3" borderId="18" xfId="3" applyFont="1" applyFill="1" applyBorder="1" applyAlignment="1">
      <alignment vertical="center"/>
    </xf>
    <xf numFmtId="0" fontId="4" fillId="2" borderId="17" xfId="2" applyFont="1" applyFill="1" applyBorder="1" applyAlignment="1">
      <alignment horizontal="center" vertical="center"/>
    </xf>
    <xf numFmtId="0" fontId="4" fillId="2" borderId="28" xfId="2" applyFont="1" applyFill="1" applyBorder="1" applyAlignment="1">
      <alignment horizontal="center" vertical="center"/>
    </xf>
    <xf numFmtId="0" fontId="4" fillId="2" borderId="20" xfId="2" applyFont="1" applyFill="1" applyBorder="1" applyAlignment="1">
      <alignment horizontal="center" vertical="center"/>
    </xf>
    <xf numFmtId="0" fontId="4" fillId="2" borderId="16" xfId="2" applyFont="1" applyFill="1" applyBorder="1" applyAlignment="1">
      <alignment horizontal="center" vertical="center" wrapText="1"/>
    </xf>
    <xf numFmtId="38" fontId="4" fillId="4" borderId="17" xfId="3" applyFont="1" applyFill="1" applyBorder="1" applyAlignment="1">
      <alignment vertical="center"/>
    </xf>
    <xf numFmtId="38" fontId="4" fillId="3" borderId="30" xfId="3" applyFont="1" applyFill="1" applyBorder="1" applyAlignment="1">
      <alignment vertical="center"/>
    </xf>
    <xf numFmtId="0" fontId="12" fillId="3" borderId="0" xfId="2" applyFont="1" applyFill="1">
      <alignment vertical="center"/>
    </xf>
    <xf numFmtId="0" fontId="4" fillId="2" borderId="21" xfId="2" applyFont="1" applyFill="1" applyBorder="1" applyAlignment="1">
      <alignment horizontal="center" vertical="center"/>
    </xf>
    <xf numFmtId="0" fontId="4" fillId="2" borderId="31" xfId="2" applyFont="1" applyFill="1" applyBorder="1">
      <alignment vertical="center"/>
    </xf>
    <xf numFmtId="0" fontId="4" fillId="2" borderId="32" xfId="2" applyFont="1" applyFill="1" applyBorder="1">
      <alignment vertical="center"/>
    </xf>
    <xf numFmtId="0" fontId="4" fillId="2" borderId="23" xfId="2" applyFont="1" applyFill="1" applyBorder="1">
      <alignment vertical="center"/>
    </xf>
  </cellXfs>
  <cellStyles count="5">
    <cellStyle name="桁区切り 2" xfId="1"/>
    <cellStyle name="標準" xfId="0" builtinId="0"/>
    <cellStyle name="標準 2" xfId="2"/>
    <cellStyle name="桁区切り" xfId="3" builtinId="6"/>
    <cellStyle name="パーセント" xfId="4" builtinId="5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I12"/>
  <sheetViews>
    <sheetView view="pageBreakPreview" zoomScaleSheetLayoutView="100" workbookViewId="0">
      <selection activeCell="A2" sqref="A2"/>
    </sheetView>
  </sheetViews>
  <sheetFormatPr defaultColWidth="8.90625" defaultRowHeight="18.75"/>
  <cols>
    <col min="1" max="1" width="21.08984375" style="1" customWidth="1"/>
    <col min="2" max="4" width="21.08984375" style="2" customWidth="1"/>
    <col min="5" max="5" width="8.90625" style="2"/>
    <col min="6" max="8" width="16.375" style="2" customWidth="1"/>
    <col min="9" max="9" width="9.25" style="2" bestFit="1" customWidth="1"/>
    <col min="10" max="16384" width="8.90625" style="2"/>
  </cols>
  <sheetData>
    <row r="1" spans="1:9" ht="21" customHeight="1">
      <c r="A1" s="3" t="s">
        <v>76</v>
      </c>
      <c r="D1" s="15"/>
    </row>
    <row r="2" spans="1:9" ht="12" customHeight="1">
      <c r="A2" s="3"/>
      <c r="D2" s="15"/>
    </row>
    <row r="3" spans="1:9" ht="27" customHeight="1">
      <c r="A3" s="4" t="s">
        <v>14</v>
      </c>
      <c r="B3" s="4"/>
      <c r="C3" s="4"/>
      <c r="D3" s="4"/>
    </row>
    <row r="4" spans="1:9" ht="12" customHeight="1">
      <c r="A4" s="3"/>
      <c r="D4" s="15"/>
    </row>
    <row r="5" spans="1:9" ht="18" customHeight="1">
      <c r="A5" s="5"/>
      <c r="B5" s="5"/>
      <c r="C5" s="5"/>
      <c r="D5" s="5"/>
    </row>
    <row r="6" spans="1:9" ht="27" customHeight="1">
      <c r="A6" s="6" t="s">
        <v>30</v>
      </c>
      <c r="B6" s="9"/>
      <c r="C6" s="9"/>
      <c r="D6" s="16"/>
    </row>
    <row r="7" spans="1:9" ht="78" customHeight="1">
      <c r="A7" s="7" t="s">
        <v>21</v>
      </c>
      <c r="B7" s="10" t="str">
        <f>'様式第9-2号'!D4</f>
        <v>①電力使用量削減効果
(kWh/年)</v>
      </c>
      <c r="C7" s="12" t="str">
        <f>'様式第9-2号'!E4</f>
        <v>②電気料金削減効果
(円/年)
【①×30円/kWh】</v>
      </c>
      <c r="D7" s="17" t="str">
        <f>'様式第9-2号'!F4</f>
        <v>③CO2排出量削減効果
(t-CO2/kWh/年)
CO2排出係数
0.474kg-CO2/kWh</v>
      </c>
      <c r="F7" s="21" t="s">
        <v>70</v>
      </c>
      <c r="G7" s="21" t="s">
        <v>71</v>
      </c>
      <c r="H7" s="2" t="s">
        <v>72</v>
      </c>
    </row>
    <row r="8" spans="1:9" ht="49.9" customHeight="1">
      <c r="A8" s="8" t="s">
        <v>27</v>
      </c>
      <c r="B8" s="11">
        <f>'様式第9-2号'!D47</f>
        <v>115452</v>
      </c>
      <c r="C8" s="11">
        <f>'様式第9-2号'!E47</f>
        <v>3463560</v>
      </c>
      <c r="D8" s="18">
        <f>'様式第9-2号'!F47</f>
        <v>54.9</v>
      </c>
      <c r="F8" s="22">
        <f>'様式第9-2号'!F47</f>
        <v>54.9</v>
      </c>
      <c r="G8" s="22">
        <v>54.9</v>
      </c>
      <c r="H8" s="23">
        <f>F8/G8</f>
        <v>1</v>
      </c>
      <c r="I8" s="24"/>
    </row>
    <row r="10" spans="1:9" ht="19.5"/>
    <row r="11" spans="1:9">
      <c r="C11" s="13" t="s">
        <v>73</v>
      </c>
      <c r="D11" s="19">
        <f>ROUND(H8,3)</f>
        <v>1</v>
      </c>
    </row>
    <row r="12" spans="1:9" ht="19.5">
      <c r="C12" s="14" t="s">
        <v>75</v>
      </c>
      <c r="D12" s="20"/>
    </row>
  </sheetData>
  <sheetProtection password="C79E" sheet="1" objects="1" scenarios="1"/>
  <mergeCells count="3">
    <mergeCell ref="A3:D3"/>
    <mergeCell ref="A5:D5"/>
    <mergeCell ref="A6:D6"/>
  </mergeCells>
  <phoneticPr fontId="2"/>
  <printOptions horizontalCentered="1"/>
  <pageMargins left="0.70866141732283472" right="0.70866141732283472" top="0.94488188976377963" bottom="0.74803149606299213" header="0.31496062992125984" footer="0.31496062992125984"/>
  <pageSetup paperSize="9" fitToWidth="1" fitToHeight="1" orientation="portrait" usePrinterDefaults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S48"/>
  <sheetViews>
    <sheetView tabSelected="1" view="pageBreakPreview" zoomScale="70" zoomScaleSheetLayoutView="70" workbookViewId="0">
      <selection activeCell="A2" sqref="A2"/>
    </sheetView>
  </sheetViews>
  <sheetFormatPr defaultColWidth="9" defaultRowHeight="17.25"/>
  <cols>
    <col min="1" max="1" width="5.26953125" style="25" customWidth="1"/>
    <col min="2" max="2" width="11.6328125" style="26" customWidth="1"/>
    <col min="3" max="3" width="29.453125" style="25" customWidth="1"/>
    <col min="4" max="4" width="22.26953125" style="25" customWidth="1"/>
    <col min="5" max="5" width="22.26953125" style="27" customWidth="1"/>
    <col min="6" max="6" width="22.26953125" style="25" customWidth="1"/>
    <col min="7" max="7" width="9" style="25"/>
    <col min="8" max="19" width="8.90625" style="25" customWidth="1"/>
    <col min="20" max="16384" width="9" style="25"/>
  </cols>
  <sheetData>
    <row r="1" spans="1:19">
      <c r="A1" s="25" t="s">
        <v>77</v>
      </c>
      <c r="F1" s="49"/>
    </row>
    <row r="2" spans="1:19">
      <c r="F2" s="50"/>
      <c r="H2" s="56" t="s">
        <v>2</v>
      </c>
      <c r="I2" s="56"/>
      <c r="J2" s="56"/>
      <c r="K2" s="56"/>
      <c r="L2" s="56"/>
      <c r="M2" s="56"/>
      <c r="N2" s="56"/>
      <c r="O2" s="56"/>
      <c r="P2" s="74"/>
      <c r="Q2" s="74"/>
      <c r="R2" s="74"/>
      <c r="S2" s="74"/>
    </row>
    <row r="3" spans="1:19" ht="23.25">
      <c r="A3" s="28" t="s">
        <v>22</v>
      </c>
      <c r="B3" s="28"/>
      <c r="C3" s="28"/>
      <c r="D3" s="28"/>
      <c r="E3" s="28"/>
      <c r="F3" s="28"/>
      <c r="H3" s="56" t="s">
        <v>7</v>
      </c>
      <c r="I3" s="56"/>
      <c r="J3" s="56"/>
      <c r="K3" s="56"/>
      <c r="L3" s="56"/>
      <c r="M3" s="56"/>
      <c r="N3" s="56"/>
      <c r="O3" s="56"/>
      <c r="P3" s="56" t="s">
        <v>8</v>
      </c>
      <c r="Q3" s="56"/>
      <c r="R3" s="56"/>
      <c r="S3" s="56"/>
    </row>
    <row r="4" spans="1:19" ht="78" customHeight="1">
      <c r="A4" s="29" t="s">
        <v>24</v>
      </c>
      <c r="B4" s="34" t="s">
        <v>0</v>
      </c>
      <c r="C4" s="40" t="s">
        <v>1</v>
      </c>
      <c r="D4" s="44" t="s">
        <v>19</v>
      </c>
      <c r="E4" s="48" t="s">
        <v>20</v>
      </c>
      <c r="F4" s="51" t="s">
        <v>74</v>
      </c>
      <c r="H4" s="57" t="s">
        <v>5</v>
      </c>
      <c r="I4" s="34"/>
      <c r="J4" s="34"/>
      <c r="K4" s="34"/>
      <c r="L4" s="71" t="s">
        <v>11</v>
      </c>
      <c r="M4" s="34"/>
      <c r="N4" s="34"/>
      <c r="O4" s="34"/>
      <c r="P4" s="71" t="s">
        <v>69</v>
      </c>
      <c r="Q4" s="34"/>
      <c r="R4" s="34"/>
      <c r="S4" s="75"/>
    </row>
    <row r="5" spans="1:19" ht="19.899999999999999" customHeight="1">
      <c r="A5" s="30" t="s">
        <v>68</v>
      </c>
      <c r="B5" s="35"/>
      <c r="C5" s="35"/>
      <c r="D5" s="35"/>
      <c r="E5" s="35"/>
      <c r="F5" s="52"/>
      <c r="H5" s="30" t="s">
        <v>39</v>
      </c>
      <c r="I5" s="35"/>
      <c r="J5" s="35"/>
      <c r="K5" s="35"/>
      <c r="L5" s="35"/>
      <c r="M5" s="35"/>
      <c r="N5" s="35"/>
      <c r="O5" s="35"/>
      <c r="P5" s="35"/>
      <c r="Q5" s="35"/>
      <c r="R5" s="35"/>
      <c r="S5" s="52"/>
    </row>
    <row r="6" spans="1:19" ht="19.899999999999999" customHeight="1">
      <c r="A6" s="31">
        <v>1</v>
      </c>
      <c r="B6" s="36" t="s">
        <v>66</v>
      </c>
      <c r="C6" s="41" t="s">
        <v>34</v>
      </c>
      <c r="D6" s="45">
        <f t="shared" ref="D6:D46" si="0">ROUND((H6-L6)/1000*P6,0)</f>
        <v>4345</v>
      </c>
      <c r="E6" s="45">
        <f t="shared" ref="E6:E46" si="1">D6*30</f>
        <v>130350</v>
      </c>
      <c r="F6" s="53">
        <f t="shared" ref="F6:F46" si="2">ROUND((D6*0.474/1000),1)</f>
        <v>2.1</v>
      </c>
      <c r="H6" s="58">
        <v>1886</v>
      </c>
      <c r="I6" s="62"/>
      <c r="J6" s="66"/>
      <c r="K6" s="68" t="s">
        <v>4</v>
      </c>
      <c r="L6" s="72"/>
      <c r="M6" s="72"/>
      <c r="N6" s="72"/>
      <c r="O6" s="68" t="s">
        <v>4</v>
      </c>
      <c r="P6" s="63">
        <f t="shared" ref="P6:P47" si="3">8*24*12</f>
        <v>2304</v>
      </c>
      <c r="Q6" s="63"/>
      <c r="R6" s="63"/>
      <c r="S6" s="76" t="s">
        <v>9</v>
      </c>
    </row>
    <row r="7" spans="1:19" ht="19.899999999999999" customHeight="1">
      <c r="A7" s="32">
        <v>2</v>
      </c>
      <c r="B7" s="37" t="s">
        <v>65</v>
      </c>
      <c r="C7" s="42" t="s">
        <v>35</v>
      </c>
      <c r="D7" s="46">
        <f t="shared" si="0"/>
        <v>4878</v>
      </c>
      <c r="E7" s="46">
        <f t="shared" si="1"/>
        <v>146340</v>
      </c>
      <c r="F7" s="54">
        <f t="shared" si="2"/>
        <v>2.2999999999999998</v>
      </c>
      <c r="H7" s="58">
        <v>2117</v>
      </c>
      <c r="I7" s="62"/>
      <c r="J7" s="66"/>
      <c r="K7" s="68" t="s">
        <v>4</v>
      </c>
      <c r="L7" s="72"/>
      <c r="M7" s="72"/>
      <c r="N7" s="72"/>
      <c r="O7" s="68" t="s">
        <v>4</v>
      </c>
      <c r="P7" s="63">
        <f t="shared" si="3"/>
        <v>2304</v>
      </c>
      <c r="Q7" s="63"/>
      <c r="R7" s="63"/>
      <c r="S7" s="76" t="s">
        <v>9</v>
      </c>
    </row>
    <row r="8" spans="1:19" ht="19.899999999999999" customHeight="1">
      <c r="A8" s="32">
        <v>3</v>
      </c>
      <c r="B8" s="37" t="s">
        <v>65</v>
      </c>
      <c r="C8" s="42" t="s">
        <v>31</v>
      </c>
      <c r="D8" s="46">
        <f t="shared" si="0"/>
        <v>15317</v>
      </c>
      <c r="E8" s="46">
        <f t="shared" si="1"/>
        <v>459510</v>
      </c>
      <c r="F8" s="54">
        <f t="shared" si="2"/>
        <v>7.3</v>
      </c>
      <c r="H8" s="58">
        <v>6648</v>
      </c>
      <c r="I8" s="62"/>
      <c r="J8" s="66"/>
      <c r="K8" s="68" t="s">
        <v>4</v>
      </c>
      <c r="L8" s="72"/>
      <c r="M8" s="72"/>
      <c r="N8" s="72"/>
      <c r="O8" s="68" t="s">
        <v>4</v>
      </c>
      <c r="P8" s="63">
        <f t="shared" si="3"/>
        <v>2304</v>
      </c>
      <c r="Q8" s="63"/>
      <c r="R8" s="63"/>
      <c r="S8" s="76" t="s">
        <v>9</v>
      </c>
    </row>
    <row r="9" spans="1:19" ht="19.899999999999999" customHeight="1">
      <c r="A9" s="32">
        <v>4</v>
      </c>
      <c r="B9" s="38" t="s">
        <v>67</v>
      </c>
      <c r="C9" s="42" t="s">
        <v>13</v>
      </c>
      <c r="D9" s="46">
        <f t="shared" si="0"/>
        <v>1998</v>
      </c>
      <c r="E9" s="46">
        <f t="shared" si="1"/>
        <v>59940</v>
      </c>
      <c r="F9" s="54">
        <f t="shared" si="2"/>
        <v>0.9</v>
      </c>
      <c r="H9" s="58">
        <v>867</v>
      </c>
      <c r="I9" s="62"/>
      <c r="J9" s="66"/>
      <c r="K9" s="68" t="s">
        <v>4</v>
      </c>
      <c r="L9" s="72"/>
      <c r="M9" s="72"/>
      <c r="N9" s="72"/>
      <c r="O9" s="68" t="s">
        <v>4</v>
      </c>
      <c r="P9" s="63">
        <f t="shared" si="3"/>
        <v>2304</v>
      </c>
      <c r="Q9" s="63"/>
      <c r="R9" s="63"/>
      <c r="S9" s="76" t="s">
        <v>9</v>
      </c>
    </row>
    <row r="10" spans="1:19" ht="19.899999999999999" customHeight="1">
      <c r="A10" s="32">
        <v>5</v>
      </c>
      <c r="B10" s="38" t="s">
        <v>67</v>
      </c>
      <c r="C10" s="42" t="s">
        <v>37</v>
      </c>
      <c r="D10" s="46">
        <f t="shared" si="0"/>
        <v>1212</v>
      </c>
      <c r="E10" s="46">
        <f t="shared" si="1"/>
        <v>36360</v>
      </c>
      <c r="F10" s="54">
        <f t="shared" si="2"/>
        <v>0.6</v>
      </c>
      <c r="H10" s="58">
        <v>526</v>
      </c>
      <c r="I10" s="62"/>
      <c r="J10" s="66"/>
      <c r="K10" s="68" t="s">
        <v>4</v>
      </c>
      <c r="L10" s="72"/>
      <c r="M10" s="72"/>
      <c r="N10" s="72"/>
      <c r="O10" s="68" t="s">
        <v>4</v>
      </c>
      <c r="P10" s="63">
        <f t="shared" si="3"/>
        <v>2304</v>
      </c>
      <c r="Q10" s="63"/>
      <c r="R10" s="63"/>
      <c r="S10" s="76" t="s">
        <v>9</v>
      </c>
    </row>
    <row r="11" spans="1:19" ht="19.899999999999999" customHeight="1">
      <c r="A11" s="32">
        <v>6</v>
      </c>
      <c r="B11" s="38" t="s">
        <v>16</v>
      </c>
      <c r="C11" s="42" t="s">
        <v>38</v>
      </c>
      <c r="D11" s="46">
        <f t="shared" si="0"/>
        <v>7495</v>
      </c>
      <c r="E11" s="46">
        <f t="shared" si="1"/>
        <v>224850</v>
      </c>
      <c r="F11" s="54">
        <f t="shared" si="2"/>
        <v>3.6</v>
      </c>
      <c r="H11" s="58">
        <v>3253</v>
      </c>
      <c r="I11" s="62"/>
      <c r="J11" s="66"/>
      <c r="K11" s="68" t="s">
        <v>4</v>
      </c>
      <c r="L11" s="72"/>
      <c r="M11" s="72"/>
      <c r="N11" s="72"/>
      <c r="O11" s="68" t="s">
        <v>4</v>
      </c>
      <c r="P11" s="63">
        <f t="shared" si="3"/>
        <v>2304</v>
      </c>
      <c r="Q11" s="63"/>
      <c r="R11" s="63"/>
      <c r="S11" s="76" t="s">
        <v>9</v>
      </c>
    </row>
    <row r="12" spans="1:19" ht="19.899999999999999" customHeight="1">
      <c r="A12" s="32">
        <v>7</v>
      </c>
      <c r="B12" s="38" t="s">
        <v>33</v>
      </c>
      <c r="C12" s="42" t="s">
        <v>40</v>
      </c>
      <c r="D12" s="46">
        <f t="shared" si="0"/>
        <v>8493</v>
      </c>
      <c r="E12" s="46">
        <f t="shared" si="1"/>
        <v>254790</v>
      </c>
      <c r="F12" s="54">
        <f t="shared" si="2"/>
        <v>4</v>
      </c>
      <c r="H12" s="58">
        <v>3686</v>
      </c>
      <c r="I12" s="62"/>
      <c r="J12" s="66"/>
      <c r="K12" s="68" t="s">
        <v>4</v>
      </c>
      <c r="L12" s="72"/>
      <c r="M12" s="72"/>
      <c r="N12" s="72"/>
      <c r="O12" s="68" t="s">
        <v>4</v>
      </c>
      <c r="P12" s="63">
        <f t="shared" si="3"/>
        <v>2304</v>
      </c>
      <c r="Q12" s="63"/>
      <c r="R12" s="63"/>
      <c r="S12" s="76" t="s">
        <v>9</v>
      </c>
    </row>
    <row r="13" spans="1:19" ht="19.899999999999999" customHeight="1">
      <c r="A13" s="32">
        <v>8</v>
      </c>
      <c r="B13" s="38" t="s">
        <v>33</v>
      </c>
      <c r="C13" s="42" t="s">
        <v>45</v>
      </c>
      <c r="D13" s="46">
        <f t="shared" si="0"/>
        <v>1541</v>
      </c>
      <c r="E13" s="46">
        <f t="shared" si="1"/>
        <v>46230</v>
      </c>
      <c r="F13" s="54">
        <f t="shared" si="2"/>
        <v>0.7</v>
      </c>
      <c r="H13" s="58">
        <v>669</v>
      </c>
      <c r="I13" s="62"/>
      <c r="J13" s="66"/>
      <c r="K13" s="68" t="s">
        <v>4</v>
      </c>
      <c r="L13" s="72"/>
      <c r="M13" s="72"/>
      <c r="N13" s="72"/>
      <c r="O13" s="68" t="s">
        <v>4</v>
      </c>
      <c r="P13" s="63">
        <f t="shared" si="3"/>
        <v>2304</v>
      </c>
      <c r="Q13" s="63"/>
      <c r="R13" s="63"/>
      <c r="S13" s="76" t="s">
        <v>9</v>
      </c>
    </row>
    <row r="14" spans="1:19" ht="19.899999999999999" customHeight="1">
      <c r="A14" s="32">
        <v>9</v>
      </c>
      <c r="B14" s="38" t="s">
        <v>33</v>
      </c>
      <c r="C14" s="42" t="s">
        <v>6</v>
      </c>
      <c r="D14" s="46">
        <f t="shared" si="0"/>
        <v>3859</v>
      </c>
      <c r="E14" s="46">
        <f t="shared" si="1"/>
        <v>115770</v>
      </c>
      <c r="F14" s="54">
        <f t="shared" si="2"/>
        <v>1.8</v>
      </c>
      <c r="H14" s="58">
        <v>1675</v>
      </c>
      <c r="I14" s="62"/>
      <c r="J14" s="66"/>
      <c r="K14" s="68" t="s">
        <v>4</v>
      </c>
      <c r="L14" s="72"/>
      <c r="M14" s="72"/>
      <c r="N14" s="72"/>
      <c r="O14" s="68" t="s">
        <v>4</v>
      </c>
      <c r="P14" s="63">
        <f t="shared" si="3"/>
        <v>2304</v>
      </c>
      <c r="Q14" s="63"/>
      <c r="R14" s="63"/>
      <c r="S14" s="76" t="s">
        <v>9</v>
      </c>
    </row>
    <row r="15" spans="1:19" ht="19.899999999999999" customHeight="1">
      <c r="A15" s="32">
        <v>10</v>
      </c>
      <c r="B15" s="38" t="s">
        <v>33</v>
      </c>
      <c r="C15" s="42" t="s">
        <v>46</v>
      </c>
      <c r="D15" s="46">
        <f t="shared" si="0"/>
        <v>3599</v>
      </c>
      <c r="E15" s="46">
        <f t="shared" si="1"/>
        <v>107970</v>
      </c>
      <c r="F15" s="54">
        <f t="shared" si="2"/>
        <v>1.7</v>
      </c>
      <c r="H15" s="58">
        <v>1562</v>
      </c>
      <c r="I15" s="62"/>
      <c r="J15" s="66"/>
      <c r="K15" s="68" t="s">
        <v>4</v>
      </c>
      <c r="L15" s="72"/>
      <c r="M15" s="72"/>
      <c r="N15" s="72"/>
      <c r="O15" s="68" t="s">
        <v>4</v>
      </c>
      <c r="P15" s="63">
        <f t="shared" si="3"/>
        <v>2304</v>
      </c>
      <c r="Q15" s="63"/>
      <c r="R15" s="63"/>
      <c r="S15" s="76" t="s">
        <v>9</v>
      </c>
    </row>
    <row r="16" spans="1:19" ht="19.899999999999999" customHeight="1">
      <c r="A16" s="32">
        <v>11</v>
      </c>
      <c r="B16" s="38" t="s">
        <v>33</v>
      </c>
      <c r="C16" s="42" t="s">
        <v>3</v>
      </c>
      <c r="D16" s="46">
        <f t="shared" si="0"/>
        <v>1816</v>
      </c>
      <c r="E16" s="46">
        <f t="shared" si="1"/>
        <v>54480</v>
      </c>
      <c r="F16" s="54">
        <f t="shared" si="2"/>
        <v>0.9</v>
      </c>
      <c r="H16" s="58">
        <v>788</v>
      </c>
      <c r="I16" s="62"/>
      <c r="J16" s="66"/>
      <c r="K16" s="68" t="s">
        <v>4</v>
      </c>
      <c r="L16" s="72"/>
      <c r="M16" s="72"/>
      <c r="N16" s="72"/>
      <c r="O16" s="68" t="s">
        <v>4</v>
      </c>
      <c r="P16" s="63">
        <f t="shared" si="3"/>
        <v>2304</v>
      </c>
      <c r="Q16" s="63"/>
      <c r="R16" s="63"/>
      <c r="S16" s="76" t="s">
        <v>9</v>
      </c>
    </row>
    <row r="17" spans="1:19" ht="19.899999999999999" customHeight="1">
      <c r="A17" s="32">
        <v>12</v>
      </c>
      <c r="B17" s="38" t="s">
        <v>33</v>
      </c>
      <c r="C17" s="42" t="s">
        <v>47</v>
      </c>
      <c r="D17" s="46">
        <f t="shared" si="0"/>
        <v>1332</v>
      </c>
      <c r="E17" s="46">
        <f t="shared" si="1"/>
        <v>39960</v>
      </c>
      <c r="F17" s="54">
        <f t="shared" si="2"/>
        <v>0.6</v>
      </c>
      <c r="H17" s="58">
        <v>578</v>
      </c>
      <c r="I17" s="62"/>
      <c r="J17" s="66"/>
      <c r="K17" s="68" t="s">
        <v>4</v>
      </c>
      <c r="L17" s="72"/>
      <c r="M17" s="72"/>
      <c r="N17" s="72"/>
      <c r="O17" s="68" t="s">
        <v>4</v>
      </c>
      <c r="P17" s="63">
        <f t="shared" si="3"/>
        <v>2304</v>
      </c>
      <c r="Q17" s="63"/>
      <c r="R17" s="63"/>
      <c r="S17" s="76" t="s">
        <v>9</v>
      </c>
    </row>
    <row r="18" spans="1:19" ht="19.899999999999999" customHeight="1">
      <c r="A18" s="32">
        <v>13</v>
      </c>
      <c r="B18" s="38" t="s">
        <v>33</v>
      </c>
      <c r="C18" s="42" t="s">
        <v>48</v>
      </c>
      <c r="D18" s="46">
        <f t="shared" si="0"/>
        <v>3385</v>
      </c>
      <c r="E18" s="46">
        <f t="shared" si="1"/>
        <v>101550</v>
      </c>
      <c r="F18" s="54">
        <f t="shared" si="2"/>
        <v>1.6</v>
      </c>
      <c r="H18" s="58">
        <v>1469</v>
      </c>
      <c r="I18" s="62"/>
      <c r="J18" s="66"/>
      <c r="K18" s="68" t="s">
        <v>4</v>
      </c>
      <c r="L18" s="72"/>
      <c r="M18" s="72"/>
      <c r="N18" s="72"/>
      <c r="O18" s="68" t="s">
        <v>4</v>
      </c>
      <c r="P18" s="63">
        <f t="shared" si="3"/>
        <v>2304</v>
      </c>
      <c r="Q18" s="63"/>
      <c r="R18" s="63"/>
      <c r="S18" s="76" t="s">
        <v>9</v>
      </c>
    </row>
    <row r="19" spans="1:19" ht="19.899999999999999" customHeight="1">
      <c r="A19" s="32">
        <v>14</v>
      </c>
      <c r="B19" s="38" t="s">
        <v>33</v>
      </c>
      <c r="C19" s="42" t="s">
        <v>51</v>
      </c>
      <c r="D19" s="46">
        <f t="shared" si="0"/>
        <v>1682</v>
      </c>
      <c r="E19" s="46">
        <f t="shared" si="1"/>
        <v>50460</v>
      </c>
      <c r="F19" s="54">
        <f t="shared" si="2"/>
        <v>0.8</v>
      </c>
      <c r="H19" s="58">
        <v>730</v>
      </c>
      <c r="I19" s="62"/>
      <c r="J19" s="66"/>
      <c r="K19" s="68" t="s">
        <v>4</v>
      </c>
      <c r="L19" s="72"/>
      <c r="M19" s="72"/>
      <c r="N19" s="72"/>
      <c r="O19" s="68" t="s">
        <v>4</v>
      </c>
      <c r="P19" s="63">
        <f t="shared" si="3"/>
        <v>2304</v>
      </c>
      <c r="Q19" s="63"/>
      <c r="R19" s="63"/>
      <c r="S19" s="76" t="s">
        <v>9</v>
      </c>
    </row>
    <row r="20" spans="1:19" ht="19.899999999999999" customHeight="1">
      <c r="A20" s="32">
        <v>15</v>
      </c>
      <c r="B20" s="38" t="s">
        <v>33</v>
      </c>
      <c r="C20" s="42" t="s">
        <v>50</v>
      </c>
      <c r="D20" s="46">
        <f t="shared" si="0"/>
        <v>1157</v>
      </c>
      <c r="E20" s="46">
        <f t="shared" si="1"/>
        <v>34710</v>
      </c>
      <c r="F20" s="54">
        <f t="shared" si="2"/>
        <v>0.5</v>
      </c>
      <c r="H20" s="58">
        <v>502</v>
      </c>
      <c r="I20" s="62"/>
      <c r="J20" s="66"/>
      <c r="K20" s="68" t="s">
        <v>4</v>
      </c>
      <c r="L20" s="72"/>
      <c r="M20" s="72"/>
      <c r="N20" s="72"/>
      <c r="O20" s="68" t="s">
        <v>4</v>
      </c>
      <c r="P20" s="63">
        <f t="shared" si="3"/>
        <v>2304</v>
      </c>
      <c r="Q20" s="63"/>
      <c r="R20" s="63"/>
      <c r="S20" s="76" t="s">
        <v>9</v>
      </c>
    </row>
    <row r="21" spans="1:19" ht="19.899999999999999" customHeight="1">
      <c r="A21" s="32">
        <v>16</v>
      </c>
      <c r="B21" s="38" t="s">
        <v>33</v>
      </c>
      <c r="C21" s="42" t="s">
        <v>41</v>
      </c>
      <c r="D21" s="46">
        <f t="shared" si="0"/>
        <v>977</v>
      </c>
      <c r="E21" s="46">
        <f t="shared" si="1"/>
        <v>29310</v>
      </c>
      <c r="F21" s="54">
        <f t="shared" si="2"/>
        <v>0.5</v>
      </c>
      <c r="H21" s="58">
        <v>424</v>
      </c>
      <c r="I21" s="62"/>
      <c r="J21" s="66"/>
      <c r="K21" s="68" t="s">
        <v>4</v>
      </c>
      <c r="L21" s="72"/>
      <c r="M21" s="72"/>
      <c r="N21" s="72"/>
      <c r="O21" s="68" t="s">
        <v>4</v>
      </c>
      <c r="P21" s="63">
        <f t="shared" si="3"/>
        <v>2304</v>
      </c>
      <c r="Q21" s="63"/>
      <c r="R21" s="63"/>
      <c r="S21" s="76" t="s">
        <v>9</v>
      </c>
    </row>
    <row r="22" spans="1:19" ht="19.899999999999999" customHeight="1">
      <c r="A22" s="32">
        <v>17</v>
      </c>
      <c r="B22" s="38" t="s">
        <v>33</v>
      </c>
      <c r="C22" s="42" t="s">
        <v>29</v>
      </c>
      <c r="D22" s="46">
        <f t="shared" si="0"/>
        <v>1087</v>
      </c>
      <c r="E22" s="46">
        <f t="shared" si="1"/>
        <v>32610</v>
      </c>
      <c r="F22" s="54">
        <f t="shared" si="2"/>
        <v>0.5</v>
      </c>
      <c r="H22" s="58">
        <v>472</v>
      </c>
      <c r="I22" s="62"/>
      <c r="J22" s="66"/>
      <c r="K22" s="68" t="s">
        <v>4</v>
      </c>
      <c r="L22" s="72"/>
      <c r="M22" s="72"/>
      <c r="N22" s="72"/>
      <c r="O22" s="68" t="s">
        <v>4</v>
      </c>
      <c r="P22" s="63">
        <f t="shared" si="3"/>
        <v>2304</v>
      </c>
      <c r="Q22" s="63"/>
      <c r="R22" s="63"/>
      <c r="S22" s="76" t="s">
        <v>9</v>
      </c>
    </row>
    <row r="23" spans="1:19" ht="19.899999999999999" customHeight="1">
      <c r="A23" s="32">
        <v>18</v>
      </c>
      <c r="B23" s="38" t="s">
        <v>33</v>
      </c>
      <c r="C23" s="42" t="s">
        <v>18</v>
      </c>
      <c r="D23" s="46">
        <f t="shared" si="0"/>
        <v>631</v>
      </c>
      <c r="E23" s="46">
        <f t="shared" si="1"/>
        <v>18930</v>
      </c>
      <c r="F23" s="54">
        <f t="shared" si="2"/>
        <v>0.3</v>
      </c>
      <c r="H23" s="58">
        <v>274</v>
      </c>
      <c r="I23" s="62"/>
      <c r="J23" s="66"/>
      <c r="K23" s="68" t="s">
        <v>4</v>
      </c>
      <c r="L23" s="72"/>
      <c r="M23" s="72"/>
      <c r="N23" s="72"/>
      <c r="O23" s="68" t="s">
        <v>4</v>
      </c>
      <c r="P23" s="63">
        <f t="shared" si="3"/>
        <v>2304</v>
      </c>
      <c r="Q23" s="63"/>
      <c r="R23" s="63"/>
      <c r="S23" s="76" t="s">
        <v>9</v>
      </c>
    </row>
    <row r="24" spans="1:19" ht="19.899999999999999" customHeight="1">
      <c r="A24" s="32">
        <v>19</v>
      </c>
      <c r="B24" s="38" t="s">
        <v>33</v>
      </c>
      <c r="C24" s="42" t="s">
        <v>32</v>
      </c>
      <c r="D24" s="46">
        <f t="shared" si="0"/>
        <v>631</v>
      </c>
      <c r="E24" s="46">
        <f t="shared" si="1"/>
        <v>18930</v>
      </c>
      <c r="F24" s="54">
        <f t="shared" si="2"/>
        <v>0.3</v>
      </c>
      <c r="H24" s="58">
        <v>274</v>
      </c>
      <c r="I24" s="62"/>
      <c r="J24" s="66"/>
      <c r="K24" s="68" t="s">
        <v>4</v>
      </c>
      <c r="L24" s="72"/>
      <c r="M24" s="72"/>
      <c r="N24" s="72"/>
      <c r="O24" s="68" t="s">
        <v>4</v>
      </c>
      <c r="P24" s="63">
        <f t="shared" si="3"/>
        <v>2304</v>
      </c>
      <c r="Q24" s="63"/>
      <c r="R24" s="63"/>
      <c r="S24" s="76" t="s">
        <v>9</v>
      </c>
    </row>
    <row r="25" spans="1:19" ht="19.899999999999999" customHeight="1">
      <c r="A25" s="32">
        <v>20</v>
      </c>
      <c r="B25" s="38" t="s">
        <v>33</v>
      </c>
      <c r="C25" s="42" t="s">
        <v>52</v>
      </c>
      <c r="D25" s="46">
        <f t="shared" si="0"/>
        <v>511</v>
      </c>
      <c r="E25" s="46">
        <f t="shared" si="1"/>
        <v>15330</v>
      </c>
      <c r="F25" s="54">
        <f t="shared" si="2"/>
        <v>0.2</v>
      </c>
      <c r="H25" s="58">
        <v>222</v>
      </c>
      <c r="I25" s="62"/>
      <c r="J25" s="66"/>
      <c r="K25" s="68" t="s">
        <v>4</v>
      </c>
      <c r="L25" s="72"/>
      <c r="M25" s="72"/>
      <c r="N25" s="72"/>
      <c r="O25" s="68" t="s">
        <v>4</v>
      </c>
      <c r="P25" s="63">
        <f t="shared" si="3"/>
        <v>2304</v>
      </c>
      <c r="Q25" s="63"/>
      <c r="R25" s="63"/>
      <c r="S25" s="76" t="s">
        <v>9</v>
      </c>
    </row>
    <row r="26" spans="1:19" s="25" customFormat="1" ht="19.899999999999999" customHeight="1">
      <c r="A26" s="32">
        <v>21</v>
      </c>
      <c r="B26" s="38" t="s">
        <v>33</v>
      </c>
      <c r="C26" s="38" t="s">
        <v>53</v>
      </c>
      <c r="D26" s="46">
        <f t="shared" si="0"/>
        <v>1297</v>
      </c>
      <c r="E26" s="46">
        <f t="shared" si="1"/>
        <v>38910</v>
      </c>
      <c r="F26" s="54">
        <f t="shared" si="2"/>
        <v>0.6</v>
      </c>
      <c r="H26" s="59">
        <v>563</v>
      </c>
      <c r="I26" s="63"/>
      <c r="J26" s="63"/>
      <c r="K26" s="68" t="s">
        <v>4</v>
      </c>
      <c r="L26" s="72"/>
      <c r="M26" s="72"/>
      <c r="N26" s="72"/>
      <c r="O26" s="68" t="s">
        <v>4</v>
      </c>
      <c r="P26" s="63">
        <f t="shared" si="3"/>
        <v>2304</v>
      </c>
      <c r="Q26" s="63"/>
      <c r="R26" s="63"/>
      <c r="S26" s="76" t="s">
        <v>9</v>
      </c>
    </row>
    <row r="27" spans="1:19" ht="19.899999999999999" customHeight="1">
      <c r="A27" s="32">
        <v>22</v>
      </c>
      <c r="B27" s="38" t="s">
        <v>33</v>
      </c>
      <c r="C27" s="38" t="s">
        <v>17</v>
      </c>
      <c r="D27" s="46">
        <f t="shared" si="0"/>
        <v>2076</v>
      </c>
      <c r="E27" s="46">
        <f t="shared" si="1"/>
        <v>62280</v>
      </c>
      <c r="F27" s="54">
        <f t="shared" si="2"/>
        <v>1</v>
      </c>
      <c r="H27" s="58">
        <v>901</v>
      </c>
      <c r="I27" s="62"/>
      <c r="J27" s="66"/>
      <c r="K27" s="68" t="s">
        <v>4</v>
      </c>
      <c r="L27" s="72"/>
      <c r="M27" s="72"/>
      <c r="N27" s="72"/>
      <c r="O27" s="68" t="s">
        <v>4</v>
      </c>
      <c r="P27" s="63">
        <f t="shared" si="3"/>
        <v>2304</v>
      </c>
      <c r="Q27" s="63"/>
      <c r="R27" s="63"/>
      <c r="S27" s="76" t="s">
        <v>9</v>
      </c>
    </row>
    <row r="28" spans="1:19" s="25" customFormat="1" ht="19.899999999999999" customHeight="1">
      <c r="A28" s="32">
        <v>23</v>
      </c>
      <c r="B28" s="38" t="s">
        <v>33</v>
      </c>
      <c r="C28" s="38" t="s">
        <v>10</v>
      </c>
      <c r="D28" s="46">
        <f t="shared" si="0"/>
        <v>1634</v>
      </c>
      <c r="E28" s="46">
        <f t="shared" si="1"/>
        <v>49020</v>
      </c>
      <c r="F28" s="54">
        <f t="shared" si="2"/>
        <v>0.8</v>
      </c>
      <c r="H28" s="60">
        <v>709</v>
      </c>
      <c r="I28" s="64"/>
      <c r="J28" s="64"/>
      <c r="K28" s="69" t="s">
        <v>4</v>
      </c>
      <c r="L28" s="72"/>
      <c r="M28" s="72"/>
      <c r="N28" s="72"/>
      <c r="O28" s="69" t="s">
        <v>4</v>
      </c>
      <c r="P28" s="63">
        <f t="shared" si="3"/>
        <v>2304</v>
      </c>
      <c r="Q28" s="63"/>
      <c r="R28" s="63"/>
      <c r="S28" s="77" t="s">
        <v>9</v>
      </c>
    </row>
    <row r="29" spans="1:19" ht="19.899999999999999" customHeight="1">
      <c r="A29" s="32">
        <v>24</v>
      </c>
      <c r="B29" s="38" t="s">
        <v>33</v>
      </c>
      <c r="C29" s="38" t="s">
        <v>54</v>
      </c>
      <c r="D29" s="46">
        <f t="shared" si="0"/>
        <v>1606</v>
      </c>
      <c r="E29" s="46">
        <f t="shared" si="1"/>
        <v>48180</v>
      </c>
      <c r="F29" s="54">
        <f t="shared" si="2"/>
        <v>0.8</v>
      </c>
      <c r="H29" s="58">
        <v>697</v>
      </c>
      <c r="I29" s="62"/>
      <c r="J29" s="66"/>
      <c r="K29" s="68" t="s">
        <v>4</v>
      </c>
      <c r="L29" s="72"/>
      <c r="M29" s="72"/>
      <c r="N29" s="72"/>
      <c r="O29" s="68" t="s">
        <v>4</v>
      </c>
      <c r="P29" s="63">
        <f t="shared" si="3"/>
        <v>2304</v>
      </c>
      <c r="Q29" s="63"/>
      <c r="R29" s="63"/>
      <c r="S29" s="76" t="s">
        <v>9</v>
      </c>
    </row>
    <row r="30" spans="1:19" ht="19.899999999999999" customHeight="1">
      <c r="A30" s="32">
        <v>25</v>
      </c>
      <c r="B30" s="38" t="s">
        <v>33</v>
      </c>
      <c r="C30" s="38" t="s">
        <v>55</v>
      </c>
      <c r="D30" s="46">
        <f t="shared" si="0"/>
        <v>1399</v>
      </c>
      <c r="E30" s="46">
        <f t="shared" si="1"/>
        <v>41970</v>
      </c>
      <c r="F30" s="54">
        <f t="shared" si="2"/>
        <v>0.7</v>
      </c>
      <c r="H30" s="58">
        <v>607</v>
      </c>
      <c r="I30" s="62"/>
      <c r="J30" s="66"/>
      <c r="K30" s="68" t="s">
        <v>4</v>
      </c>
      <c r="L30" s="72"/>
      <c r="M30" s="72"/>
      <c r="N30" s="72"/>
      <c r="O30" s="68" t="s">
        <v>4</v>
      </c>
      <c r="P30" s="63">
        <f t="shared" si="3"/>
        <v>2304</v>
      </c>
      <c r="Q30" s="63"/>
      <c r="R30" s="63"/>
      <c r="S30" s="76" t="s">
        <v>9</v>
      </c>
    </row>
    <row r="31" spans="1:19" s="25" customFormat="1" ht="19.899999999999999" customHeight="1">
      <c r="A31" s="32">
        <v>26</v>
      </c>
      <c r="B31" s="38" t="s">
        <v>33</v>
      </c>
      <c r="C31" s="38" t="s">
        <v>49</v>
      </c>
      <c r="D31" s="46">
        <f t="shared" si="0"/>
        <v>4626</v>
      </c>
      <c r="E31" s="46">
        <f t="shared" si="1"/>
        <v>138780</v>
      </c>
      <c r="F31" s="54">
        <f t="shared" si="2"/>
        <v>2.2000000000000002</v>
      </c>
      <c r="H31" s="59">
        <v>2008</v>
      </c>
      <c r="I31" s="63"/>
      <c r="J31" s="63"/>
      <c r="K31" s="68" t="s">
        <v>4</v>
      </c>
      <c r="L31" s="72"/>
      <c r="M31" s="72"/>
      <c r="N31" s="72"/>
      <c r="O31" s="68" t="s">
        <v>4</v>
      </c>
      <c r="P31" s="63">
        <f t="shared" si="3"/>
        <v>2304</v>
      </c>
      <c r="Q31" s="63"/>
      <c r="R31" s="63"/>
      <c r="S31" s="76" t="s">
        <v>9</v>
      </c>
    </row>
    <row r="32" spans="1:19" s="25" customFormat="1" ht="19.899999999999999" customHeight="1">
      <c r="A32" s="32">
        <v>27</v>
      </c>
      <c r="B32" s="38" t="s">
        <v>33</v>
      </c>
      <c r="C32" s="38" t="s">
        <v>56</v>
      </c>
      <c r="D32" s="46">
        <f t="shared" si="0"/>
        <v>995</v>
      </c>
      <c r="E32" s="46">
        <f t="shared" si="1"/>
        <v>29850</v>
      </c>
      <c r="F32" s="54">
        <f t="shared" si="2"/>
        <v>0.5</v>
      </c>
      <c r="H32" s="59">
        <v>432</v>
      </c>
      <c r="I32" s="63"/>
      <c r="J32" s="63"/>
      <c r="K32" s="68" t="s">
        <v>4</v>
      </c>
      <c r="L32" s="72"/>
      <c r="M32" s="72"/>
      <c r="N32" s="72"/>
      <c r="O32" s="68" t="s">
        <v>4</v>
      </c>
      <c r="P32" s="63">
        <f t="shared" si="3"/>
        <v>2304</v>
      </c>
      <c r="Q32" s="63"/>
      <c r="R32" s="63"/>
      <c r="S32" s="76" t="s">
        <v>9</v>
      </c>
    </row>
    <row r="33" spans="1:19" s="25" customFormat="1" ht="19.899999999999999" customHeight="1">
      <c r="A33" s="32">
        <v>28</v>
      </c>
      <c r="B33" s="38" t="s">
        <v>33</v>
      </c>
      <c r="C33" s="38" t="s">
        <v>58</v>
      </c>
      <c r="D33" s="46">
        <f t="shared" si="0"/>
        <v>1592</v>
      </c>
      <c r="E33" s="46">
        <f t="shared" si="1"/>
        <v>47760</v>
      </c>
      <c r="F33" s="54">
        <f t="shared" si="2"/>
        <v>0.8</v>
      </c>
      <c r="H33" s="59">
        <v>691</v>
      </c>
      <c r="I33" s="63"/>
      <c r="J33" s="63"/>
      <c r="K33" s="68" t="s">
        <v>4</v>
      </c>
      <c r="L33" s="72"/>
      <c r="M33" s="72"/>
      <c r="N33" s="72"/>
      <c r="O33" s="68" t="s">
        <v>4</v>
      </c>
      <c r="P33" s="63">
        <f t="shared" si="3"/>
        <v>2304</v>
      </c>
      <c r="Q33" s="63"/>
      <c r="R33" s="63"/>
      <c r="S33" s="76" t="s">
        <v>9</v>
      </c>
    </row>
    <row r="34" spans="1:19" s="25" customFormat="1" ht="19.899999999999999" customHeight="1">
      <c r="A34" s="32">
        <v>29</v>
      </c>
      <c r="B34" s="38" t="s">
        <v>33</v>
      </c>
      <c r="C34" s="38" t="s">
        <v>59</v>
      </c>
      <c r="D34" s="46">
        <f t="shared" si="0"/>
        <v>3521</v>
      </c>
      <c r="E34" s="46">
        <f t="shared" si="1"/>
        <v>105630</v>
      </c>
      <c r="F34" s="54">
        <f t="shared" si="2"/>
        <v>1.7</v>
      </c>
      <c r="H34" s="59">
        <v>1528</v>
      </c>
      <c r="I34" s="63"/>
      <c r="J34" s="63"/>
      <c r="K34" s="68" t="s">
        <v>4</v>
      </c>
      <c r="L34" s="72"/>
      <c r="M34" s="72"/>
      <c r="N34" s="72"/>
      <c r="O34" s="68" t="s">
        <v>4</v>
      </c>
      <c r="P34" s="63">
        <f t="shared" si="3"/>
        <v>2304</v>
      </c>
      <c r="Q34" s="63"/>
      <c r="R34" s="63"/>
      <c r="S34" s="76" t="s">
        <v>9</v>
      </c>
    </row>
    <row r="35" spans="1:19" s="25" customFormat="1" ht="19.899999999999999" customHeight="1">
      <c r="A35" s="32">
        <v>30</v>
      </c>
      <c r="B35" s="38" t="s">
        <v>33</v>
      </c>
      <c r="C35" s="38" t="s">
        <v>60</v>
      </c>
      <c r="D35" s="46">
        <f t="shared" si="0"/>
        <v>1871</v>
      </c>
      <c r="E35" s="46">
        <f t="shared" si="1"/>
        <v>56130</v>
      </c>
      <c r="F35" s="54">
        <f t="shared" si="2"/>
        <v>0.9</v>
      </c>
      <c r="H35" s="59">
        <v>812</v>
      </c>
      <c r="I35" s="63"/>
      <c r="J35" s="63"/>
      <c r="K35" s="68" t="s">
        <v>4</v>
      </c>
      <c r="L35" s="72"/>
      <c r="M35" s="72"/>
      <c r="N35" s="72"/>
      <c r="O35" s="68" t="s">
        <v>4</v>
      </c>
      <c r="P35" s="63">
        <f t="shared" si="3"/>
        <v>2304</v>
      </c>
      <c r="Q35" s="63"/>
      <c r="R35" s="63"/>
      <c r="S35" s="76" t="s">
        <v>9</v>
      </c>
    </row>
    <row r="36" spans="1:19" s="25" customFormat="1" ht="19.899999999999999" customHeight="1">
      <c r="A36" s="32">
        <v>31</v>
      </c>
      <c r="B36" s="38" t="s">
        <v>33</v>
      </c>
      <c r="C36" s="38" t="s">
        <v>57</v>
      </c>
      <c r="D36" s="46">
        <f t="shared" si="0"/>
        <v>2076</v>
      </c>
      <c r="E36" s="46">
        <f t="shared" si="1"/>
        <v>62280</v>
      </c>
      <c r="F36" s="54">
        <f t="shared" si="2"/>
        <v>1</v>
      </c>
      <c r="H36" s="59">
        <v>901</v>
      </c>
      <c r="I36" s="63"/>
      <c r="J36" s="63"/>
      <c r="K36" s="68" t="s">
        <v>4</v>
      </c>
      <c r="L36" s="72"/>
      <c r="M36" s="72"/>
      <c r="N36" s="72"/>
      <c r="O36" s="68" t="s">
        <v>4</v>
      </c>
      <c r="P36" s="63">
        <f t="shared" si="3"/>
        <v>2304</v>
      </c>
      <c r="Q36" s="63"/>
      <c r="R36" s="63"/>
      <c r="S36" s="76" t="s">
        <v>9</v>
      </c>
    </row>
    <row r="37" spans="1:19" s="25" customFormat="1" ht="19.899999999999999" customHeight="1">
      <c r="A37" s="32">
        <v>32</v>
      </c>
      <c r="B37" s="38" t="s">
        <v>33</v>
      </c>
      <c r="C37" s="38" t="s">
        <v>25</v>
      </c>
      <c r="D37" s="46">
        <f t="shared" si="0"/>
        <v>1903</v>
      </c>
      <c r="E37" s="46">
        <f t="shared" si="1"/>
        <v>57090</v>
      </c>
      <c r="F37" s="54">
        <f t="shared" si="2"/>
        <v>0.9</v>
      </c>
      <c r="H37" s="59">
        <v>826</v>
      </c>
      <c r="I37" s="63"/>
      <c r="J37" s="63"/>
      <c r="K37" s="68" t="s">
        <v>4</v>
      </c>
      <c r="L37" s="72"/>
      <c r="M37" s="72"/>
      <c r="N37" s="72"/>
      <c r="O37" s="68" t="s">
        <v>4</v>
      </c>
      <c r="P37" s="63">
        <f t="shared" si="3"/>
        <v>2304</v>
      </c>
      <c r="Q37" s="63"/>
      <c r="R37" s="63"/>
      <c r="S37" s="76" t="s">
        <v>9</v>
      </c>
    </row>
    <row r="38" spans="1:19" s="25" customFormat="1" ht="19.899999999999999" customHeight="1">
      <c r="A38" s="32">
        <v>33</v>
      </c>
      <c r="B38" s="38" t="s">
        <v>33</v>
      </c>
      <c r="C38" s="38" t="s">
        <v>23</v>
      </c>
      <c r="D38" s="46">
        <f t="shared" si="0"/>
        <v>2007</v>
      </c>
      <c r="E38" s="46">
        <f t="shared" si="1"/>
        <v>60210</v>
      </c>
      <c r="F38" s="54">
        <f t="shared" si="2"/>
        <v>1</v>
      </c>
      <c r="H38" s="59">
        <v>871</v>
      </c>
      <c r="I38" s="63"/>
      <c r="J38" s="63"/>
      <c r="K38" s="68" t="s">
        <v>4</v>
      </c>
      <c r="L38" s="72"/>
      <c r="M38" s="72"/>
      <c r="N38" s="72"/>
      <c r="O38" s="68" t="s">
        <v>4</v>
      </c>
      <c r="P38" s="63">
        <f t="shared" si="3"/>
        <v>2304</v>
      </c>
      <c r="Q38" s="63"/>
      <c r="R38" s="63"/>
      <c r="S38" s="76" t="s">
        <v>9</v>
      </c>
    </row>
    <row r="39" spans="1:19" s="25" customFormat="1" ht="19.899999999999999" customHeight="1">
      <c r="A39" s="32">
        <v>34</v>
      </c>
      <c r="B39" s="38" t="s">
        <v>33</v>
      </c>
      <c r="C39" s="38" t="s">
        <v>61</v>
      </c>
      <c r="D39" s="46">
        <f t="shared" si="0"/>
        <v>1857</v>
      </c>
      <c r="E39" s="46">
        <f t="shared" si="1"/>
        <v>55710</v>
      </c>
      <c r="F39" s="54">
        <f t="shared" si="2"/>
        <v>0.9</v>
      </c>
      <c r="H39" s="59">
        <v>806</v>
      </c>
      <c r="I39" s="63"/>
      <c r="J39" s="63"/>
      <c r="K39" s="68" t="s">
        <v>4</v>
      </c>
      <c r="L39" s="72"/>
      <c r="M39" s="72"/>
      <c r="N39" s="72"/>
      <c r="O39" s="68" t="s">
        <v>4</v>
      </c>
      <c r="P39" s="63">
        <f t="shared" si="3"/>
        <v>2304</v>
      </c>
      <c r="Q39" s="63"/>
      <c r="R39" s="63"/>
      <c r="S39" s="76" t="s">
        <v>9</v>
      </c>
    </row>
    <row r="40" spans="1:19" s="25" customFormat="1" ht="19.899999999999999" customHeight="1">
      <c r="A40" s="32">
        <v>35</v>
      </c>
      <c r="B40" s="38" t="s">
        <v>33</v>
      </c>
      <c r="C40" s="38" t="s">
        <v>15</v>
      </c>
      <c r="D40" s="46">
        <f t="shared" si="0"/>
        <v>2140</v>
      </c>
      <c r="E40" s="46">
        <f t="shared" si="1"/>
        <v>64200</v>
      </c>
      <c r="F40" s="54">
        <f t="shared" si="2"/>
        <v>1</v>
      </c>
      <c r="H40" s="59">
        <v>929</v>
      </c>
      <c r="I40" s="63"/>
      <c r="J40" s="63"/>
      <c r="K40" s="68" t="s">
        <v>4</v>
      </c>
      <c r="L40" s="72"/>
      <c r="M40" s="72"/>
      <c r="N40" s="72"/>
      <c r="O40" s="68" t="s">
        <v>4</v>
      </c>
      <c r="P40" s="63">
        <f t="shared" si="3"/>
        <v>2304</v>
      </c>
      <c r="Q40" s="63"/>
      <c r="R40" s="63"/>
      <c r="S40" s="76" t="s">
        <v>9</v>
      </c>
    </row>
    <row r="41" spans="1:19" s="25" customFormat="1" ht="19.899999999999999" customHeight="1">
      <c r="A41" s="32">
        <v>36</v>
      </c>
      <c r="B41" s="38" t="s">
        <v>33</v>
      </c>
      <c r="C41" s="38" t="s">
        <v>62</v>
      </c>
      <c r="D41" s="46">
        <f t="shared" si="0"/>
        <v>1774</v>
      </c>
      <c r="E41" s="46">
        <f t="shared" si="1"/>
        <v>53220</v>
      </c>
      <c r="F41" s="54">
        <f t="shared" si="2"/>
        <v>0.8</v>
      </c>
      <c r="H41" s="59">
        <v>770</v>
      </c>
      <c r="I41" s="63"/>
      <c r="J41" s="63"/>
      <c r="K41" s="68" t="s">
        <v>4</v>
      </c>
      <c r="L41" s="72"/>
      <c r="M41" s="72"/>
      <c r="N41" s="72"/>
      <c r="O41" s="68" t="s">
        <v>4</v>
      </c>
      <c r="P41" s="63">
        <f t="shared" si="3"/>
        <v>2304</v>
      </c>
      <c r="Q41" s="63"/>
      <c r="R41" s="63"/>
      <c r="S41" s="76" t="s">
        <v>9</v>
      </c>
    </row>
    <row r="42" spans="1:19" s="25" customFormat="1" ht="19.899999999999999" customHeight="1">
      <c r="A42" s="32">
        <v>37</v>
      </c>
      <c r="B42" s="38" t="s">
        <v>63</v>
      </c>
      <c r="C42" s="38" t="s">
        <v>36</v>
      </c>
      <c r="D42" s="46">
        <f t="shared" si="0"/>
        <v>2014</v>
      </c>
      <c r="E42" s="46">
        <f t="shared" si="1"/>
        <v>60420</v>
      </c>
      <c r="F42" s="54">
        <f t="shared" si="2"/>
        <v>1</v>
      </c>
      <c r="H42" s="59">
        <v>874</v>
      </c>
      <c r="I42" s="63"/>
      <c r="J42" s="63"/>
      <c r="K42" s="68" t="s">
        <v>4</v>
      </c>
      <c r="L42" s="72"/>
      <c r="M42" s="72"/>
      <c r="N42" s="72"/>
      <c r="O42" s="68" t="s">
        <v>4</v>
      </c>
      <c r="P42" s="63">
        <f t="shared" si="3"/>
        <v>2304</v>
      </c>
      <c r="Q42" s="63"/>
      <c r="R42" s="63"/>
      <c r="S42" s="76" t="s">
        <v>9</v>
      </c>
    </row>
    <row r="43" spans="1:19" s="25" customFormat="1" ht="19.899999999999999" customHeight="1">
      <c r="A43" s="32">
        <v>38</v>
      </c>
      <c r="B43" s="38" t="s">
        <v>64</v>
      </c>
      <c r="C43" s="38" t="s">
        <v>43</v>
      </c>
      <c r="D43" s="46">
        <f t="shared" si="0"/>
        <v>8110</v>
      </c>
      <c r="E43" s="46">
        <f t="shared" si="1"/>
        <v>243300</v>
      </c>
      <c r="F43" s="54">
        <f t="shared" si="2"/>
        <v>3.8</v>
      </c>
      <c r="H43" s="59">
        <v>3520</v>
      </c>
      <c r="I43" s="63"/>
      <c r="J43" s="63"/>
      <c r="K43" s="68" t="s">
        <v>4</v>
      </c>
      <c r="L43" s="72"/>
      <c r="M43" s="72"/>
      <c r="N43" s="72"/>
      <c r="O43" s="68" t="s">
        <v>4</v>
      </c>
      <c r="P43" s="63">
        <f t="shared" si="3"/>
        <v>2304</v>
      </c>
      <c r="Q43" s="63"/>
      <c r="R43" s="63"/>
      <c r="S43" s="76" t="s">
        <v>9</v>
      </c>
    </row>
    <row r="44" spans="1:19" s="25" customFormat="1" ht="19.899999999999999" customHeight="1">
      <c r="A44" s="32">
        <v>39</v>
      </c>
      <c r="B44" s="38" t="s">
        <v>65</v>
      </c>
      <c r="C44" s="38" t="s">
        <v>44</v>
      </c>
      <c r="D44" s="46">
        <f t="shared" si="0"/>
        <v>3163</v>
      </c>
      <c r="E44" s="46">
        <f t="shared" si="1"/>
        <v>94890</v>
      </c>
      <c r="F44" s="54">
        <f t="shared" si="2"/>
        <v>1.5</v>
      </c>
      <c r="H44" s="59">
        <v>1373</v>
      </c>
      <c r="I44" s="63"/>
      <c r="J44" s="63"/>
      <c r="K44" s="68" t="s">
        <v>4</v>
      </c>
      <c r="L44" s="72"/>
      <c r="M44" s="72"/>
      <c r="N44" s="72"/>
      <c r="O44" s="68" t="s">
        <v>4</v>
      </c>
      <c r="P44" s="63">
        <f t="shared" si="3"/>
        <v>2304</v>
      </c>
      <c r="Q44" s="63"/>
      <c r="R44" s="63"/>
      <c r="S44" s="76" t="s">
        <v>9</v>
      </c>
    </row>
    <row r="45" spans="1:19" s="25" customFormat="1" ht="19.899999999999999" customHeight="1">
      <c r="A45" s="32">
        <v>40</v>
      </c>
      <c r="B45" s="38" t="s">
        <v>65</v>
      </c>
      <c r="C45" s="38" t="s">
        <v>42</v>
      </c>
      <c r="D45" s="46">
        <f t="shared" si="0"/>
        <v>3405</v>
      </c>
      <c r="E45" s="46">
        <f t="shared" si="1"/>
        <v>102150</v>
      </c>
      <c r="F45" s="54">
        <f t="shared" si="2"/>
        <v>1.6</v>
      </c>
      <c r="H45" s="59">
        <v>1478</v>
      </c>
      <c r="I45" s="63"/>
      <c r="J45" s="63"/>
      <c r="K45" s="68" t="s">
        <v>4</v>
      </c>
      <c r="L45" s="72"/>
      <c r="M45" s="72"/>
      <c r="N45" s="72"/>
      <c r="O45" s="68" t="s">
        <v>4</v>
      </c>
      <c r="P45" s="63">
        <f t="shared" si="3"/>
        <v>2304</v>
      </c>
      <c r="Q45" s="63"/>
      <c r="R45" s="63"/>
      <c r="S45" s="76" t="s">
        <v>9</v>
      </c>
    </row>
    <row r="46" spans="1:19" s="25" customFormat="1" ht="19.899999999999999" customHeight="1">
      <c r="A46" s="32">
        <v>41</v>
      </c>
      <c r="B46" s="38" t="s">
        <v>63</v>
      </c>
      <c r="C46" s="38" t="s">
        <v>28</v>
      </c>
      <c r="D46" s="46">
        <f t="shared" si="0"/>
        <v>440</v>
      </c>
      <c r="E46" s="46">
        <f t="shared" si="1"/>
        <v>13200</v>
      </c>
      <c r="F46" s="54">
        <f t="shared" si="2"/>
        <v>0.2</v>
      </c>
      <c r="H46" s="58">
        <v>191</v>
      </c>
      <c r="I46" s="62"/>
      <c r="J46" s="66"/>
      <c r="K46" s="68" t="s">
        <v>4</v>
      </c>
      <c r="L46" s="72"/>
      <c r="M46" s="72"/>
      <c r="N46" s="72"/>
      <c r="O46" s="68" t="s">
        <v>4</v>
      </c>
      <c r="P46" s="63">
        <f t="shared" si="3"/>
        <v>2304</v>
      </c>
      <c r="Q46" s="63"/>
      <c r="R46" s="63"/>
      <c r="S46" s="76" t="s">
        <v>9</v>
      </c>
    </row>
    <row r="47" spans="1:19" ht="19.899999999999999" customHeight="1">
      <c r="A47" s="33" t="s">
        <v>12</v>
      </c>
      <c r="B47" s="39"/>
      <c r="C47" s="43"/>
      <c r="D47" s="47">
        <f>SUM(D6:D46)</f>
        <v>115452</v>
      </c>
      <c r="E47" s="47">
        <f>SUM(E6:E46)</f>
        <v>3463560</v>
      </c>
      <c r="F47" s="55">
        <f>SUM(F6:F46)</f>
        <v>54.9</v>
      </c>
      <c r="H47" s="61">
        <f>SUM(H6:J46)</f>
        <v>50109</v>
      </c>
      <c r="I47" s="65"/>
      <c r="J47" s="67"/>
      <c r="K47" s="70" t="s">
        <v>4</v>
      </c>
      <c r="L47" s="73">
        <f>SUM(L6:N46)</f>
        <v>0</v>
      </c>
      <c r="M47" s="65"/>
      <c r="N47" s="67"/>
      <c r="O47" s="70" t="s">
        <v>4</v>
      </c>
      <c r="P47" s="73">
        <f t="shared" si="3"/>
        <v>2304</v>
      </c>
      <c r="Q47" s="65"/>
      <c r="R47" s="67"/>
      <c r="S47" s="78" t="s">
        <v>9</v>
      </c>
    </row>
    <row r="48" spans="1:19">
      <c r="A48" s="25" t="s">
        <v>26</v>
      </c>
    </row>
  </sheetData>
  <mergeCells count="136">
    <mergeCell ref="H2:O2"/>
    <mergeCell ref="A3:F3"/>
    <mergeCell ref="H3:O3"/>
    <mergeCell ref="P3:S3"/>
    <mergeCell ref="H4:K4"/>
    <mergeCell ref="L4:O4"/>
    <mergeCell ref="P4:S4"/>
    <mergeCell ref="A5:F5"/>
    <mergeCell ref="H5:S5"/>
    <mergeCell ref="H6:J6"/>
    <mergeCell ref="L6:N6"/>
    <mergeCell ref="P6:R6"/>
    <mergeCell ref="H7:J7"/>
    <mergeCell ref="L7:N7"/>
    <mergeCell ref="P7:R7"/>
    <mergeCell ref="H8:J8"/>
    <mergeCell ref="L8:N8"/>
    <mergeCell ref="P8:R8"/>
    <mergeCell ref="H9:J9"/>
    <mergeCell ref="L9:N9"/>
    <mergeCell ref="P9:R9"/>
    <mergeCell ref="H10:J10"/>
    <mergeCell ref="L10:N10"/>
    <mergeCell ref="P10:R10"/>
    <mergeCell ref="H11:J11"/>
    <mergeCell ref="L11:N11"/>
    <mergeCell ref="P11:R11"/>
    <mergeCell ref="H12:J12"/>
    <mergeCell ref="L12:N12"/>
    <mergeCell ref="P12:R12"/>
    <mergeCell ref="H13:J13"/>
    <mergeCell ref="L13:N13"/>
    <mergeCell ref="P13:R13"/>
    <mergeCell ref="H14:J14"/>
    <mergeCell ref="L14:N14"/>
    <mergeCell ref="P14:R14"/>
    <mergeCell ref="H15:J15"/>
    <mergeCell ref="L15:N15"/>
    <mergeCell ref="P15:R15"/>
    <mergeCell ref="H16:J16"/>
    <mergeCell ref="L16:N16"/>
    <mergeCell ref="P16:R16"/>
    <mergeCell ref="H17:J17"/>
    <mergeCell ref="L17:N17"/>
    <mergeCell ref="P17:R17"/>
    <mergeCell ref="H18:J18"/>
    <mergeCell ref="L18:N18"/>
    <mergeCell ref="P18:R18"/>
    <mergeCell ref="H19:J19"/>
    <mergeCell ref="L19:N19"/>
    <mergeCell ref="P19:R19"/>
    <mergeCell ref="H20:J20"/>
    <mergeCell ref="L20:N20"/>
    <mergeCell ref="P20:R20"/>
    <mergeCell ref="H21:J21"/>
    <mergeCell ref="L21:N21"/>
    <mergeCell ref="P21:R21"/>
    <mergeCell ref="H22:J22"/>
    <mergeCell ref="L22:N22"/>
    <mergeCell ref="P22:R22"/>
    <mergeCell ref="H23:J23"/>
    <mergeCell ref="L23:N23"/>
    <mergeCell ref="P23:R23"/>
    <mergeCell ref="H24:J24"/>
    <mergeCell ref="L24:N24"/>
    <mergeCell ref="P24:R24"/>
    <mergeCell ref="H25:J25"/>
    <mergeCell ref="L25:N25"/>
    <mergeCell ref="P25:R25"/>
    <mergeCell ref="H26:J26"/>
    <mergeCell ref="L26:N26"/>
    <mergeCell ref="P26:R26"/>
    <mergeCell ref="H27:J27"/>
    <mergeCell ref="L27:N27"/>
    <mergeCell ref="P27:R27"/>
    <mergeCell ref="H28:J28"/>
    <mergeCell ref="L28:N28"/>
    <mergeCell ref="P28:R28"/>
    <mergeCell ref="H29:J29"/>
    <mergeCell ref="L29:N29"/>
    <mergeCell ref="P29:R29"/>
    <mergeCell ref="H30:J30"/>
    <mergeCell ref="L30:N30"/>
    <mergeCell ref="P30:R30"/>
    <mergeCell ref="H31:J31"/>
    <mergeCell ref="L31:N31"/>
    <mergeCell ref="P31:R31"/>
    <mergeCell ref="H32:J32"/>
    <mergeCell ref="L32:N32"/>
    <mergeCell ref="P32:R32"/>
    <mergeCell ref="H33:J33"/>
    <mergeCell ref="L33:N33"/>
    <mergeCell ref="P33:R33"/>
    <mergeCell ref="H34:J34"/>
    <mergeCell ref="L34:N34"/>
    <mergeCell ref="P34:R34"/>
    <mergeCell ref="H35:J35"/>
    <mergeCell ref="L35:N35"/>
    <mergeCell ref="P35:R35"/>
    <mergeCell ref="H36:J36"/>
    <mergeCell ref="L36:N36"/>
    <mergeCell ref="P36:R36"/>
    <mergeCell ref="H37:J37"/>
    <mergeCell ref="L37:N37"/>
    <mergeCell ref="P37:R37"/>
    <mergeCell ref="H38:J38"/>
    <mergeCell ref="L38:N38"/>
    <mergeCell ref="P38:R38"/>
    <mergeCell ref="H39:J39"/>
    <mergeCell ref="L39:N39"/>
    <mergeCell ref="P39:R39"/>
    <mergeCell ref="H40:J40"/>
    <mergeCell ref="L40:N40"/>
    <mergeCell ref="P40:R40"/>
    <mergeCell ref="H41:J41"/>
    <mergeCell ref="L41:N41"/>
    <mergeCell ref="P41:R41"/>
    <mergeCell ref="H42:J42"/>
    <mergeCell ref="L42:N42"/>
    <mergeCell ref="P42:R42"/>
    <mergeCell ref="H43:J43"/>
    <mergeCell ref="L43:N43"/>
    <mergeCell ref="P43:R43"/>
    <mergeCell ref="H44:J44"/>
    <mergeCell ref="L44:N44"/>
    <mergeCell ref="P44:R44"/>
    <mergeCell ref="H45:J45"/>
    <mergeCell ref="L45:N45"/>
    <mergeCell ref="P45:R45"/>
    <mergeCell ref="H46:J46"/>
    <mergeCell ref="L46:N46"/>
    <mergeCell ref="P46:R46"/>
    <mergeCell ref="A47:C47"/>
    <mergeCell ref="H47:J47"/>
    <mergeCell ref="L47:N47"/>
    <mergeCell ref="P47:R47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58" fitToWidth="1" fitToHeight="0" orientation="landscape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様式第9-1号</vt:lpstr>
      <vt:lpstr>様式第9-2号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cp:lastModifiedBy>田中　将太</cp:lastModifiedBy>
  <cp:lastPrinted>2025-04-04T04:01:27Z</cp:lastPrinted>
  <dcterms:created xsi:type="dcterms:W3CDTF">2022-01-11T04:42:18Z</dcterms:created>
  <dcterms:modified xsi:type="dcterms:W3CDTF">2026-05-28T09:23:27Z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2026-05-28T09:23:27Z</vt:filetime>
  </property>
</Properties>
</file>