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GATEX-172.16.65.204\総務課\財政係\高森\財政状況資料集\R4\"/>
    </mc:Choice>
  </mc:AlternateContent>
  <xr:revisionPtr revIDLastSave="0" documentId="8_{2EFDB69D-ADDD-4DFF-BD14-7E0BC47448C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E37" i="10" s="1"/>
</calcChain>
</file>

<file path=xl/sharedStrings.xml><?xml version="1.0" encoding="utf-8"?>
<sst xmlns="http://schemas.openxmlformats.org/spreadsheetml/2006/main" count="1103" uniqueCount="612">
  <si>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</si>
  <si>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</si>
  <si>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</si>
  <si>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</si>
  <si>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</si>
  <si>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</si>
  <si>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</si>
  <si>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</si>
  <si>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</si>
  <si>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</si>
  <si>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</si>
  <si>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</si>
  <si>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</si>
  <si>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</si>
  <si>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</si>
  <si>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</si>
  <si>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</si>
  <si>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</si>
  <si>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</si>
  <si>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</si>
  <si>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</si>
  <si>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</si>
  <si>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</si>
  <si>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</si>
  <si>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</si>
  <si>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</si>
  <si>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</si>
  <si>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</si>
  <si>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</si>
  <si>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</si>
  <si>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</si>
  <si>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</si>
  <si>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</si>
  <si>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</si>
  <si>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</si>
  <si>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</si>
  <si>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</si>
  <si>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</si>
  <si>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</si>
  <si>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</si>
  <si>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</si>
  <si>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</si>
  <si>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</si>
  <si>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</si>
  <si>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</si>
  <si>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</si>
  <si>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</si>
  <si>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</si>
  <si>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</si>
  <si>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</si>
  <si>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</si>
  <si>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</si>
  <si>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</si>
  <si>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</si>
  <si>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</si>
  <si>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</si>
  <si>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</si>
  <si>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</si>
  <si>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</si>
  <si>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</si>
  <si>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</si>
  <si>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</si>
  <si>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</si>
  <si>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</si>
  <si>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</si>
  <si>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</si>
  <si>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</si>
  <si>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</si>
  <si>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</si>
  <si>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</si>
  <si>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</si>
  <si>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</si>
  <si>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</si>
  <si>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</si>
  <si>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</si>
  <si>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</si>
  <si>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</si>
  <si>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</si>
  <si>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</si>
  <si>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</si>
  <si>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</si>
  <si>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</si>
  <si>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</si>
  <si>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</si>
  <si>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</si>
  <si>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</si>
  <si>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</si>
  <si>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</si>
  <si>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</si>
  <si>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</si>
  <si>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</si>
  <si>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</si>
  <si>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</si>
  <si>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</si>
  <si>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</si>
  <si>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</si>
  <si>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</si>
  <si>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</si>
  <si>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</si>
  <si>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</si>
  <si>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</si>
  <si>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</si>
  <si>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</si>
  <si>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</si>
  <si>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</si>
  <si>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</si>
  <si>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</si>
  <si>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</si>
  <si>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</si>
  <si>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</si>
  <si>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</si>
  <si>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</si>
  <si>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</si>
  <si>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</si>
  <si>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</si>
  <si>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</si>
  <si>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</si>
  <si>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</si>
  <si>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</si>
  <si>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</si>
  <si>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</si>
  <si>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</si>
  <si>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</si>
  <si>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</si>
  <si>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</si>
  <si>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</si>
  <si>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</si>
  <si>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</si>
  <si>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</si>
  <si>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</si>
  <si>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</si>
  <si>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</si>
  <si>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</si>
  <si>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</si>
  <si>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</si>
  <si>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</si>
  <si>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</si>
  <si>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</si>
  <si>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</si>
  <si>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</si>
  <si>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</si>
  <si>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</si>
  <si>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</si>
  <si>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</si>
  <si>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</si>
  <si>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</si>
  <si>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</si>
  <si>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</si>
  <si>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</si>
  <si>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</si>
  <si>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</si>
  <si>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</si>
  <si>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</si>
  <si>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</si>
  <si>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</si>
  <si>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</si>
  <si>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</si>
  <si>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</si>
  <si>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</si>
  <si>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</si>
  <si>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</si>
  <si>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</si>
  <si>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</si>
  <si>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</si>
  <si>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</si>
  <si>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</si>
  <si>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</si>
  <si>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</si>
  <si>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</si>
  <si>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</si>
  <si>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</si>
  <si>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</si>
  <si>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</si>
  <si>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</si>
  <si>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</si>
  <si>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</si>
  <si>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</si>
  <si>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</si>
  <si>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</si>
  <si>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</si>
  <si>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</si>
  <si>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</si>
  <si>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</si>
  <si>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</si>
  <si>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</si>
  <si>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</si>
  <si>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</si>
  <si>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</si>
  <si>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</si>
  <si>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</si>
  <si>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</si>
  <si>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</si>
  <si>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</si>
  <si>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</si>
  <si>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</si>
  <si>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</si>
  <si>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</si>
  <si>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</si>
  <si>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</si>
  <si>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</si>
  <si>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</si>
  <si>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</si>
  <si>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</si>
  <si>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</si>
  <si>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</si>
  <si>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</si>
  <si>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</si>
  <si>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</si>
  <si>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</si>
  <si>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</si>
  <si>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</si>
  <si>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</si>
  <si>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</si>
  <si>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</si>
  <si>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</si>
  <si>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</si>
  <si>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</si>
  <si>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</si>
  <si>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</si>
  <si>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</si>
  <si>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</si>
  <si>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</si>
  <si>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</si>
  <si>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</si>
  <si>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</si>
  <si>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</si>
  <si>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</si>
  <si>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</si>
  <si>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</si>
  <si>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</si>
  <si>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</si>
  <si>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</si>
  <si>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</si>
  <si>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</si>
  <si>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</si>
  <si>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</si>
  <si>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</si>
  <si>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</si>
  <si>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</si>
  <si>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</si>
  <si>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</si>
  <si>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</si>
  <si>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</si>
  <si>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</si>
  <si>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</si>
  <si>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</si>
  <si>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</si>
  <si>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</si>
  <si>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</si>
  <si>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</si>
  <si>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</si>
  <si>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</si>
  <si>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</si>
  <si>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</si>
  <si>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</si>
  <si>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</si>
  <si>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</si>
  <si>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</si>
  <si>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</si>
  <si>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</si>
  <si>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</si>
  <si>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</si>
  <si>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</si>
  <si>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</si>
  <si>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</si>
  <si>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</si>
  <si>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</si>
  <si>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</si>
  <si>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</si>
  <si>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</si>
  <si>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</si>
  <si>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</si>
  <si>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</si>
  <si>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</si>
  <si>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</si>
  <si>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</si>
  <si>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</si>
  <si>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</si>
  <si>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</si>
  <si>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</si>
  <si>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</si>
  <si>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</si>
  <si>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</si>
  <si>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</si>
  <si>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</si>
  <si>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</si>
  <si>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</si>
  <si>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</si>
  <si>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</si>
  <si>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</si>
  <si>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</si>
  <si>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</si>
  <si>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</si>
  <si>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</si>
  <si>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</si>
  <si>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</si>
  <si>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</si>
  <si>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</si>
  <si>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</si>
  <si>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</si>
  <si>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</si>
  <si>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</si>
  <si>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</si>
  <si>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</si>
  <si>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</si>
  <si>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</si>
  <si>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</si>
  <si>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</si>
  <si>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</si>
  <si>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</si>
  <si>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</si>
  <si>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</si>
  <si>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</si>
  <si>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</si>
  <si>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</si>
  <si>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</si>
  <si>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</si>
  <si>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</si>
  <si>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</si>
  <si>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</si>
  <si>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</si>
  <si>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</si>
  <si>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</si>
  <si>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</si>
  <si>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</si>
  <si>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</si>
  <si>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</si>
  <si>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</si>
  <si>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</si>
  <si>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</si>
  <si>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</si>
  <si>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</si>
  <si>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</si>
  <si>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</si>
  <si>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</si>
  <si>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</si>
  <si>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</si>
  <si>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</si>
  <si>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</si>
  <si>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</si>
  <si>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</si>
  <si>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</si>
  <si>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</si>
  <si>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</si>
  <si>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</si>
  <si>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</si>
  <si>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</si>
  <si>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</si>
  <si>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</si>
  <si>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</si>
  <si>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</si>
  <si>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</si>
  <si>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</si>
  <si>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</si>
  <si>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</si>
  <si>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</si>
  <si>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</si>
  <si>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</si>
  <si>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</si>
  <si>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</si>
  <si>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</si>
  <si>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</si>
  <si>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</si>
  <si>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</si>
  <si>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</si>
  <si>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</si>
  <si>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</si>
  <si>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</si>
  <si>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</si>
  <si>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</si>
  <si>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</si>
  <si>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</si>
  <si>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</si>
  <si>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</si>
  <si>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</si>
  <si>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</si>
  <si>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</si>
  <si>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</si>
  <si>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</si>
  <si>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</si>
  <si>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</si>
  <si>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</si>
  <si>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</si>
  <si>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</si>
  <si>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</si>
  <si>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</si>
  <si>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</si>
  <si>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</si>
  <si>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</si>
  <si>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</si>
  <si>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</si>
  <si>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</si>
  <si>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</si>
  <si>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</si>
  <si>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</si>
  <si>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</si>
  <si>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</si>
  <si>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</si>
  <si>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</si>
  <si>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</si>
  <si>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</si>
  <si>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</si>
  <si>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</si>
  <si>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</si>
  <si>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</si>
  <si>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</si>
  <si>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</si>
  <si>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</si>
  <si>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</si>
  <si>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</si>
  <si>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</si>
  <si>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</si>
  <si>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</si>
  <si>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</si>
  <si>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法非適用企業</t>
    <phoneticPr fontId="5"/>
  </si>
  <si>
    <t>平内町漁業集落環境整備事業特別会計</t>
    <phoneticPr fontId="5"/>
  </si>
  <si>
    <t>法非適用企業</t>
    <phoneticPr fontId="5"/>
  </si>
  <si>
    <t>平内町特殊索道事業特別会計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</si>
  <si>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</si>
  <si>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</si>
  <si>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</si>
  <si>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</si>
  <si>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</si>
  <si>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</si>
  <si>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</si>
  <si>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</si>
  <si>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</si>
  <si>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</si>
  <si>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</si>
  <si>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</si>
  <si>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</si>
  <si>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</si>
  <si>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</si>
  <si>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</si>
  <si>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</si>
  <si>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</si>
  <si>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</si>
  <si>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</si>
  <si>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</si>
  <si>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</si>
  <si>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</si>
  <si>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</si>
  <si>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</si>
  <si>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</si>
  <si>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</si>
  <si>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</si>
  <si>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</si>
  <si>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</si>
  <si>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</si>
  <si>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</si>
  <si>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</si>
  <si>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</si>
  <si>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</si>
  <si>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</si>
  <si>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</si>
  <si>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</si>
  <si>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</si>
  <si>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</si>
  <si>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</si>
  <si>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</si>
  <si>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</si>
  <si>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</si>
  <si>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</si>
  <si>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</si>
  <si>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</si>
  <si>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</si>
  <si>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</si>
  <si>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</si>
  <si>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</si>
  <si>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</si>
  <si>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</si>
  <si>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</si>
  <si>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</si>
  <si>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</si>
  <si>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</si>
  <si>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</si>
  <si>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</si>
  <si>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</si>
  <si>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</si>
  <si>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</si>
  <si>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</si>
  <si>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</si>
  <si>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</si>
  <si>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</si>
  <si>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</si>
  <si>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</si>
  <si>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</si>
  <si>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</si>
  <si>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</si>
  <si>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</si>
  <si>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</si>
  <si>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平内町漁業集落環境整備事業特別会計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</si>
  <si>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</si>
  <si>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平内町農業集落排水事業特別会計</t>
    <phoneticPr fontId="5"/>
  </si>
  <si>
    <t>(Ｆ)</t>
    <phoneticPr fontId="5"/>
  </si>
  <si>
    <t>平内町国民健康保険平内中央病院事業会計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</si>
  <si>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</si>
  <si>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</si>
  <si>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</si>
  <si>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</si>
  <si>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</si>
  <si>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</si>
  <si>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</si>
  <si>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</si>
  <si>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</si>
  <si>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</si>
  <si>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</si>
  <si>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</si>
  <si>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</si>
  <si>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</si>
  <si>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</si>
  <si>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</si>
  <si>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</si>
  <si>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</si>
  <si>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</si>
  <si>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</si>
  <si>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</si>
  <si>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</si>
  <si>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</si>
  <si>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</si>
  <si>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</si>
  <si>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</si>
  <si>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</si>
  <si>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</si>
  <si>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</si>
  <si>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</si>
  <si>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</si>
  <si>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</si>
  <si>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</si>
  <si>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</si>
  <si>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</si>
  <si>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</si>
  <si>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</si>
  <si>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</si>
  <si>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</si>
  <si>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</si>
  <si>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</si>
  <si>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</si>
  <si>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</si>
  <si>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</si>
  <si>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</si>
  <si>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</si>
  <si>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</si>
  <si>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</si>
  <si>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</si>
  <si>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</si>
  <si>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</si>
  <si>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</si>
  <si>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</si>
  <si>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</si>
  <si>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</si>
  <si>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</si>
  <si>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</si>
  <si>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</si>
  <si>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</si>
  <si>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</si>
  <si>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</si>
  <si>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</si>
  <si>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</si>
  <si>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</si>
  <si>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</si>
  <si>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</si>
  <si>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</si>
  <si>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</si>
  <si>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</si>
  <si>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</si>
  <si>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</si>
  <si>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</si>
  <si>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</si>
  <si>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</si>
  <si>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</si>
  <si>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</si>
  <si>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</si>
  <si>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</si>
  <si>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</si>
  <si>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</si>
  <si>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</si>
  <si>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</si>
  <si>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</si>
  <si>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</si>
  <si>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</si>
  <si>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1.14</t>
  </si>
  <si>
    <t>▲ 2.37</t>
  </si>
  <si>
    <t>▲ 0.55</t>
  </si>
  <si>
    <t>平内町水道事業会計</t>
  </si>
  <si>
    <t>一般会計</t>
  </si>
  <si>
    <t>平内町国民健康保険平内中央病院事業会計</t>
  </si>
  <si>
    <t>平内町介護保険特別会計</t>
  </si>
  <si>
    <t>平内町国民健康保険特別会計</t>
  </si>
  <si>
    <t>平内町後期高齢者医療特別会計</t>
  </si>
  <si>
    <t>平内町農業集落排水事業特別会計</t>
  </si>
  <si>
    <t>平内町漁業集落環境整備事業特別会計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</si>
  <si>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</si>
  <si>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</si>
  <si>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</si>
  <si>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</si>
  <si>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</si>
  <si>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</si>
  <si>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</si>
  <si>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</si>
  <si>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青森地域広域事務組合</t>
    <rPh sb="0" eb="2">
      <t>アオモリ</t>
    </rPh>
    <rPh sb="2" eb="4">
      <t>チイキ</t>
    </rPh>
    <rPh sb="4" eb="6">
      <t>コウイキ</t>
    </rPh>
    <rPh sb="6" eb="8">
      <t>ジム</t>
    </rPh>
    <rPh sb="8" eb="10">
      <t>クミアイ</t>
    </rPh>
    <phoneticPr fontId="35"/>
  </si>
  <si>
    <t>青森県市町村職員退職手当組合</t>
    <rPh sb="0" eb="3">
      <t>アオモリケン</t>
    </rPh>
    <rPh sb="3" eb="6">
      <t>シチョウソン</t>
    </rPh>
    <rPh sb="6" eb="8">
      <t>ショクイン</t>
    </rPh>
    <rPh sb="8" eb="10">
      <t>タイショク</t>
    </rPh>
    <rPh sb="10" eb="12">
      <t>テアテ</t>
    </rPh>
    <rPh sb="12" eb="14">
      <t>クミアイ</t>
    </rPh>
    <phoneticPr fontId="3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</si>
  <si>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</si>
  <si>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</si>
  <si>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青森県交通災害共済組合</t>
    <rPh sb="0" eb="3">
      <t>アオモリケン</t>
    </rPh>
    <rPh sb="3" eb="5">
      <t>コウツウ</t>
    </rPh>
    <rPh sb="5" eb="7">
      <t>サイガイ</t>
    </rPh>
    <rPh sb="7" eb="9">
      <t>キョウサイ</t>
    </rPh>
    <rPh sb="9" eb="11">
      <t>クミアイ</t>
    </rPh>
    <phoneticPr fontId="35"/>
  </si>
  <si>
    <t>青森県市町村総合事務組合</t>
    <rPh sb="0" eb="3">
      <t>アオモリケン</t>
    </rPh>
    <rPh sb="3" eb="6">
      <t>シチョウソン</t>
    </rPh>
    <rPh sb="6" eb="8">
      <t>ソウゴウ</t>
    </rPh>
    <rPh sb="8" eb="10">
      <t>ジム</t>
    </rPh>
    <rPh sb="10" eb="12">
      <t>クミアイ</t>
    </rPh>
    <phoneticPr fontId="35"/>
  </si>
  <si>
    <t>公共施設等整備基金</t>
    <phoneticPr fontId="5"/>
  </si>
  <si>
    <t>地域づくり特別事業基金</t>
  </si>
  <si>
    <t>地域福祉基金</t>
  </si>
  <si>
    <t>森林環境基金</t>
  </si>
  <si>
    <t>下水道事業債償還基金</t>
    <rPh sb="0" eb="10">
      <t>ゲスイドウジギョウサイショウカンキキン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</si>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</sst>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5" xfId="3"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3A65-4ECD-879B-E33FBBB140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83397</c:v>
                </c:pt>
                <c:pt idx="1">
                  <c:v>116094</c:v>
                </c:pt>
                <c:pt idx="2">
                  <c:v>187490</c:v>
                </c:pt>
                <c:pt idx="3">
                  <c:v>102315</c:v>
                </c:pt>
                <c:pt idx="4">
                  <c:v>134163</c:v>
                </c:pt>
              </c:numCache>
            </c:numRef>
          </c:val>
          <c:smooth val="0"/>
          <c:extLst>
            <c:ext xmlns:c16="http://schemas.microsoft.com/office/drawing/2014/chart" uri="{C3380CC4-5D6E-409C-BE32-E72D297353CC}">
              <c16:uniqueId val="{00000001-3A65-4ECD-879B-E33FBBB140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2.97</c:v>
                </c:pt>
                <c:pt idx="1">
                  <c:v>3.93</c:v>
                </c:pt>
                <c:pt idx="2">
                  <c:v>3.6</c:v>
                </c:pt>
                <c:pt idx="3">
                  <c:v>3.64</c:v>
                </c:pt>
                <c:pt idx="4">
                  <c:v>3.43</c:v>
                </c:pt>
              </c:numCache>
            </c:numRef>
          </c:val>
          <c:extLst>
            <c:ext xmlns:c16="http://schemas.microsoft.com/office/drawing/2014/chart" uri="{C3380CC4-5D6E-409C-BE32-E72D297353CC}">
              <c16:uniqueId val="{00000000-06A0-446C-B1ED-BE020EAB68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10.66</c:v>
                </c:pt>
                <c:pt idx="1">
                  <c:v>11.94</c:v>
                </c:pt>
                <c:pt idx="2">
                  <c:v>11.65</c:v>
                </c:pt>
                <c:pt idx="3">
                  <c:v>11.84</c:v>
                </c:pt>
                <c:pt idx="4">
                  <c:v>15.57</c:v>
                </c:pt>
              </c:numCache>
            </c:numRef>
          </c:val>
          <c:extLst>
            <c:ext xmlns:c16="http://schemas.microsoft.com/office/drawing/2014/chart" uri="{C3380CC4-5D6E-409C-BE32-E72D297353CC}">
              <c16:uniqueId val="{00000001-06A0-446C-B1ED-BE020EAB68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0.23</c:v>
                </c:pt>
                <c:pt idx="2">
                  <c:v>-2.37</c:v>
                </c:pt>
                <c:pt idx="3">
                  <c:v>-0.55000000000000004</c:v>
                </c:pt>
                <c:pt idx="4">
                  <c:v>1.17</c:v>
                </c:pt>
              </c:numCache>
            </c:numRef>
          </c:val>
          <c:smooth val="0"/>
          <c:extLst>
            <c:ext xmlns:c16="http://schemas.microsoft.com/office/drawing/2014/chart" uri="{C3380CC4-5D6E-409C-BE32-E72D297353CC}">
              <c16:uniqueId val="{00000002-06A0-446C-B1ED-BE020EAB68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0-1A88-46D4-B3AB-52A9AFFFD0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88-46D4-B3AB-52A9AFFFD075}"/>
            </c:ext>
          </c:extLst>
        </c:ser>
        <c:ser>
          <c:idx val="2"/>
          <c:order val="2"/>
          <c:tx>
            <c:strRef>
              <c:f>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1A88-46D4-B3AB-52A9AFFFD075}"/>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3-1A88-46D4-B3AB-52A9AFFFD075}"/>
            </c:ext>
          </c:extLst>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0.08</c:v>
                </c:pt>
                <c:pt idx="4">
                  <c:v>#N/A</c:v>
                </c:pt>
                <c:pt idx="5">
                  <c:v>0.05</c:v>
                </c:pt>
                <c:pt idx="6">
                  <c:v>#N/A</c:v>
                </c:pt>
                <c:pt idx="7">
                  <c:v>0.04</c:v>
                </c:pt>
                <c:pt idx="8">
                  <c:v>#N/A</c:v>
                </c:pt>
                <c:pt idx="9">
                  <c:v>0.04</c:v>
                </c:pt>
              </c:numCache>
            </c:numRef>
          </c:val>
          <c:extLst>
            <c:ext xmlns:c16="http://schemas.microsoft.com/office/drawing/2014/chart" uri="{C3380CC4-5D6E-409C-BE32-E72D297353CC}">
              <c16:uniqueId val="{00000004-1A88-46D4-B3AB-52A9AFFFD075}"/>
            </c:ext>
          </c:extLst>
        </c:ser>
        <c:ser>
          <c:idx val="5"/>
          <c:order val="5"/>
          <c:tx>
            <c:strRef>
              <c:f>データシート!$A$32</c:f>
              <c:strCache>
                <c:ptCount val="1"/>
                <c:pt idx="0">
                  <c:v>平内町国民健康保険特別会計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c:v>
                </c:pt>
                <c:pt idx="2">
                  <c:v>#N/A</c:v>
                </c:pt>
                <c:pt idx="3">
                  <c:v>2.0499999999999998</c:v>
                </c:pt>
                <c:pt idx="4">
                  <c:v>#N/A</c:v>
                </c:pt>
                <c:pt idx="5">
                  <c:v>2.67</c:v>
                </c:pt>
                <c:pt idx="6">
                  <c:v>#N/A</c:v>
                </c:pt>
                <c:pt idx="7">
                  <c:v>1.98</c:v>
                </c:pt>
                <c:pt idx="8">
                  <c:v>#N/A</c:v>
                </c:pt>
                <c:pt idx="9">
                  <c:v>0.6</c:v>
                </c:pt>
              </c:numCache>
            </c:numRef>
          </c:val>
          <c:extLst>
            <c:ext xmlns:c16="http://schemas.microsoft.com/office/drawing/2014/chart" uri="{C3380CC4-5D6E-409C-BE32-E72D297353CC}">
              <c16:uniqueId val="{00000005-1A88-46D4-B3AB-52A9AFFFD075}"/>
            </c:ext>
          </c:extLst>
        </c:ser>
        <c:ser>
          <c:idx val="6"/>
          <c:order val="6"/>
          <c:tx>
            <c:strRef>
              <c:f>データシート!$A$33</c:f>
              <c:strCache>
                <c:ptCount val="1"/>
                <c:pt idx="0">
                  <c:v>平内町介護保険特別会計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1.02</c:v>
                </c:pt>
                <c:pt idx="4">
                  <c:v>#N/A</c:v>
                </c:pt>
                <c:pt idx="5">
                  <c:v>0.3</c:v>
                </c:pt>
                <c:pt idx="6">
                  <c:v>#N/A</c:v>
                </c:pt>
                <c:pt idx="7">
                  <c:v>0.46</c:v>
                </c:pt>
                <c:pt idx="8">
                  <c:v>#N/A</c:v>
                </c:pt>
                <c:pt idx="9">
                  <c:v>2.34</c:v>
                </c:pt>
              </c:numCache>
            </c:numRef>
          </c:val>
          <c:extLst>
            <c:ext xmlns:c16="http://schemas.microsoft.com/office/drawing/2014/chart" uri="{C3380CC4-5D6E-409C-BE32-E72D297353CC}">
              <c16:uniqueId val="{00000006-1A88-46D4-B3AB-52A9AFFFD075}"/>
            </c:ext>
          </c:extLst>
        </c:ser>
        <c:ser>
          <c:idx val="7"/>
          <c:order val="7"/>
          <c:tx>
            <c:strRef>
              <c:f>データシート!$A$34</c:f>
              <c:strCache>
                <c:ptCount val="1"/>
                <c:pt idx="0">
                  <c:v>平内町国民健康保険平内中央病院事業会計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3.49</c:v>
                </c:pt>
                <c:pt idx="2">
                  <c:v>#N/A</c:v>
                </c:pt>
                <c:pt idx="3">
                  <c:v>3.64</c:v>
                </c:pt>
                <c:pt idx="4">
                  <c:v>#N/A</c:v>
                </c:pt>
                <c:pt idx="5">
                  <c:v>3.67</c:v>
                </c:pt>
                <c:pt idx="6">
                  <c:v>#N/A</c:v>
                </c:pt>
                <c:pt idx="7">
                  <c:v>3.68</c:v>
                </c:pt>
                <c:pt idx="8">
                  <c:v>#N/A</c:v>
                </c:pt>
                <c:pt idx="9">
                  <c:v>2.81</c:v>
                </c:pt>
              </c:numCache>
            </c:numRef>
          </c:val>
          <c:extLst>
            <c:ext xmlns:c16="http://schemas.microsoft.com/office/drawing/2014/chart" uri="{C3380CC4-5D6E-409C-BE32-E72D297353CC}">
              <c16:uniqueId val="{00000007-1A88-46D4-B3AB-52A9AFFFD0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2.97</c:v>
                </c:pt>
                <c:pt idx="2">
                  <c:v>#N/A</c:v>
                </c:pt>
                <c:pt idx="3">
                  <c:v>3.93</c:v>
                </c:pt>
                <c:pt idx="4">
                  <c:v>#N/A</c:v>
                </c:pt>
                <c:pt idx="5">
                  <c:v>3.6</c:v>
                </c:pt>
                <c:pt idx="6">
                  <c:v>#N/A</c:v>
                </c:pt>
                <c:pt idx="7">
                  <c:v>3.64</c:v>
                </c:pt>
                <c:pt idx="8">
                  <c:v>#N/A</c:v>
                </c:pt>
                <c:pt idx="9">
                  <c:v>3.43</c:v>
                </c:pt>
              </c:numCache>
            </c:numRef>
          </c:val>
          <c:extLst>
            <c:ext xmlns:c16="http://schemas.microsoft.com/office/drawing/2014/chart" uri="{C3380CC4-5D6E-409C-BE32-E72D297353CC}">
              <c16:uniqueId val="{00000008-1A88-46D4-B3AB-52A9AFFFD075}"/>
            </c:ext>
          </c:extLst>
        </c:ser>
        <c:ser>
          <c:idx val="9"/>
          <c:order val="9"/>
          <c:tx>
            <c:strRef>
              <c:f>データシート!$A$36</c:f>
              <c:strCache>
                <c:ptCount val="1"/>
                <c:pt idx="0">
                  <c:v>平内町水道事業会計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2.2000000000000002</c:v>
                </c:pt>
                <c:pt idx="2">
                  <c:v>#N/A</c:v>
                </c:pt>
                <c:pt idx="3">
                  <c:v>2.36</c:v>
                </c:pt>
                <c:pt idx="4">
                  <c:v>#N/A</c:v>
                </c:pt>
                <c:pt idx="5">
                  <c:v>2.69</c:v>
                </c:pt>
                <c:pt idx="6">
                  <c:v>#N/A</c:v>
                </c:pt>
                <c:pt idx="7">
                  <c:v>3.04</c:v>
                </c:pt>
                <c:pt idx="8">
                  <c:v>#N/A</c:v>
                </c:pt>
                <c:pt idx="9">
                  <c:v>3.65</c:v>
                </c:pt>
              </c:numCache>
            </c:numRef>
          </c:val>
          <c:extLst>
            <c:ext xmlns:c16="http://schemas.microsoft.com/office/drawing/2014/chart" uri="{C3380CC4-5D6E-409C-BE32-E72D297353CC}">
              <c16:uniqueId val="{00000009-1A88-46D4-B3AB-52A9AFFFD0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600</c:v>
                </c:pt>
                <c:pt idx="5">
                  <c:v>583</c:v>
                </c:pt>
                <c:pt idx="8">
                  <c:v>574</c:v>
                </c:pt>
                <c:pt idx="11">
                  <c:v>596</c:v>
                </c:pt>
                <c:pt idx="14">
                  <c:v>612</c:v>
                </c:pt>
              </c:numCache>
            </c:numRef>
          </c:val>
          <c:extLst>
            <c:ext xmlns:c16="http://schemas.microsoft.com/office/drawing/2014/chart" uri="{C3380CC4-5D6E-409C-BE32-E72D297353CC}">
              <c16:uniqueId val="{00000000-4C39-45CB-8503-25D67FCCD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9-45CB-8503-25D67FCCD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39-45CB-8503-25D67FCCD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13</c:v>
                </c:pt>
                <c:pt idx="6">
                  <c:v>16</c:v>
                </c:pt>
                <c:pt idx="9">
                  <c:v>14</c:v>
                </c:pt>
                <c:pt idx="12">
                  <c:v>16</c:v>
                </c:pt>
              </c:numCache>
            </c:numRef>
          </c:val>
          <c:extLst>
            <c:ext xmlns:c16="http://schemas.microsoft.com/office/drawing/2014/chart" uri="{C3380CC4-5D6E-409C-BE32-E72D297353CC}">
              <c16:uniqueId val="{00000003-4C39-45CB-8503-25D67FCCD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408</c:v>
                </c:pt>
                <c:pt idx="3">
                  <c:v>407</c:v>
                </c:pt>
                <c:pt idx="6">
                  <c:v>404</c:v>
                </c:pt>
                <c:pt idx="9">
                  <c:v>419</c:v>
                </c:pt>
                <c:pt idx="12">
                  <c:v>416</c:v>
                </c:pt>
              </c:numCache>
            </c:numRef>
          </c:val>
          <c:extLst>
            <c:ext xmlns:c16="http://schemas.microsoft.com/office/drawing/2014/chart" uri="{C3380CC4-5D6E-409C-BE32-E72D297353CC}">
              <c16:uniqueId val="{00000004-4C39-45CB-8503-25D67FCCD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9-45CB-8503-25D67FCCD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9-45CB-8503-25D67FCCD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557</c:v>
                </c:pt>
                <c:pt idx="3">
                  <c:v>507</c:v>
                </c:pt>
                <c:pt idx="6">
                  <c:v>492</c:v>
                </c:pt>
                <c:pt idx="9">
                  <c:v>548</c:v>
                </c:pt>
                <c:pt idx="12">
                  <c:v>609</c:v>
                </c:pt>
              </c:numCache>
            </c:numRef>
          </c:val>
          <c:extLst>
            <c:ext xmlns:c16="http://schemas.microsoft.com/office/drawing/2014/chart" uri="{C3380CC4-5D6E-409C-BE32-E72D297353CC}">
              <c16:uniqueId val="{00000007-4C39-45CB-8503-25D67FCCD9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379</c:v>
                </c:pt>
                <c:pt idx="2">
                  <c:v>#N/A</c:v>
                </c:pt>
                <c:pt idx="3">
                  <c:v>#N/A</c:v>
                </c:pt>
                <c:pt idx="4">
                  <c:v>344</c:v>
                </c:pt>
                <c:pt idx="5">
                  <c:v>#N/A</c:v>
                </c:pt>
                <c:pt idx="6">
                  <c:v>#N/A</c:v>
                </c:pt>
                <c:pt idx="7">
                  <c:v>338</c:v>
                </c:pt>
                <c:pt idx="8">
                  <c:v>#N/A</c:v>
                </c:pt>
                <c:pt idx="9">
                  <c:v>#N/A</c:v>
                </c:pt>
                <c:pt idx="10">
                  <c:v>385</c:v>
                </c:pt>
                <c:pt idx="11">
                  <c:v>#N/A</c:v>
                </c:pt>
                <c:pt idx="12">
                  <c:v>#N/A</c:v>
                </c:pt>
                <c:pt idx="13">
                  <c:v>429</c:v>
                </c:pt>
                <c:pt idx="14">
                  <c:v>#N/A</c:v>
                </c:pt>
              </c:numCache>
            </c:numRef>
          </c:val>
          <c:smooth val="0"/>
          <c:extLst>
            <c:ext xmlns:c16="http://schemas.microsoft.com/office/drawing/2014/chart" uri="{C3380CC4-5D6E-409C-BE32-E72D297353CC}">
              <c16:uniqueId val="{00000008-4C39-45CB-8503-25D67FCCD9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6539</c:v>
                </c:pt>
                <c:pt idx="5">
                  <c:v>6949</c:v>
                </c:pt>
                <c:pt idx="8">
                  <c:v>7505</c:v>
                </c:pt>
                <c:pt idx="11">
                  <c:v>7425</c:v>
                </c:pt>
                <c:pt idx="14">
                  <c:v>7495</c:v>
                </c:pt>
              </c:numCache>
            </c:numRef>
          </c:val>
          <c:extLst>
            <c:ext xmlns:c16="http://schemas.microsoft.com/office/drawing/2014/chart" uri="{C3380CC4-5D6E-409C-BE32-E72D297353CC}">
              <c16:uniqueId val="{00000000-4328-4EF2-8B4C-36A736FF26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328-4EF2-8B4C-36A736FF26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1843</c:v>
                </c:pt>
                <c:pt idx="5">
                  <c:v>1812</c:v>
                </c:pt>
                <c:pt idx="8">
                  <c:v>1753</c:v>
                </c:pt>
                <c:pt idx="11">
                  <c:v>2107</c:v>
                </c:pt>
                <c:pt idx="14">
                  <c:v>2297</c:v>
                </c:pt>
              </c:numCache>
            </c:numRef>
          </c:val>
          <c:extLst>
            <c:ext xmlns:c16="http://schemas.microsoft.com/office/drawing/2014/chart" uri="{C3380CC4-5D6E-409C-BE32-E72D297353CC}">
              <c16:uniqueId val="{00000002-4328-4EF2-8B4C-36A736FF26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28-4EF2-8B4C-36A736FF26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28-4EF2-8B4C-36A736FF26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28-4EF2-8B4C-36A736FF26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501</c:v>
                </c:pt>
                <c:pt idx="3">
                  <c:v>468</c:v>
                </c:pt>
                <c:pt idx="6">
                  <c:v>425</c:v>
                </c:pt>
                <c:pt idx="9">
                  <c:v>404</c:v>
                </c:pt>
                <c:pt idx="12">
                  <c:v>366</c:v>
                </c:pt>
              </c:numCache>
            </c:numRef>
          </c:val>
          <c:extLst>
            <c:ext xmlns:c16="http://schemas.microsoft.com/office/drawing/2014/chart" uri="{C3380CC4-5D6E-409C-BE32-E72D297353CC}">
              <c16:uniqueId val="{00000006-4328-4EF2-8B4C-36A736FF26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123</c:v>
                </c:pt>
                <c:pt idx="3">
                  <c:v>115</c:v>
                </c:pt>
                <c:pt idx="6">
                  <c:v>126</c:v>
                </c:pt>
                <c:pt idx="9">
                  <c:v>169</c:v>
                </c:pt>
                <c:pt idx="12">
                  <c:v>160</c:v>
                </c:pt>
              </c:numCache>
            </c:numRef>
          </c:val>
          <c:extLst>
            <c:ext xmlns:c16="http://schemas.microsoft.com/office/drawing/2014/chart" uri="{C3380CC4-5D6E-409C-BE32-E72D297353CC}">
              <c16:uniqueId val="{00000007-4328-4EF2-8B4C-36A736FF26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4681</c:v>
                </c:pt>
                <c:pt idx="3">
                  <c:v>4671</c:v>
                </c:pt>
                <c:pt idx="6">
                  <c:v>4424</c:v>
                </c:pt>
                <c:pt idx="9">
                  <c:v>4210</c:v>
                </c:pt>
                <c:pt idx="12">
                  <c:v>4045</c:v>
                </c:pt>
              </c:numCache>
            </c:numRef>
          </c:val>
          <c:extLst>
            <c:ext xmlns:c16="http://schemas.microsoft.com/office/drawing/2014/chart" uri="{C3380CC4-5D6E-409C-BE32-E72D297353CC}">
              <c16:uniqueId val="{00000008-4328-4EF2-8B4C-36A736FF26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28-4EF2-8B4C-36A736FF26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5625</c:v>
                </c:pt>
                <c:pt idx="3">
                  <c:v>6163</c:v>
                </c:pt>
                <c:pt idx="6">
                  <c:v>7344</c:v>
                </c:pt>
                <c:pt idx="9">
                  <c:v>7477</c:v>
                </c:pt>
                <c:pt idx="12">
                  <c:v>7940</c:v>
                </c:pt>
              </c:numCache>
            </c:numRef>
          </c:val>
          <c:extLst>
            <c:ext xmlns:c16="http://schemas.microsoft.com/office/drawing/2014/chart" uri="{C3380CC4-5D6E-409C-BE32-E72D297353CC}">
              <c16:uniqueId val="{0000000A-4328-4EF2-8B4C-36A736FF26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2549</c:v>
                </c:pt>
                <c:pt idx="2">
                  <c:v>#N/A</c:v>
                </c:pt>
                <c:pt idx="3">
                  <c:v>#N/A</c:v>
                </c:pt>
                <c:pt idx="4">
                  <c:v>2657</c:v>
                </c:pt>
                <c:pt idx="5">
                  <c:v>#N/A</c:v>
                </c:pt>
                <c:pt idx="6">
                  <c:v>#N/A</c:v>
                </c:pt>
                <c:pt idx="7">
                  <c:v>3062</c:v>
                </c:pt>
                <c:pt idx="8">
                  <c:v>#N/A</c:v>
                </c:pt>
                <c:pt idx="9">
                  <c:v>#N/A</c:v>
                </c:pt>
                <c:pt idx="10">
                  <c:v>2729</c:v>
                </c:pt>
                <c:pt idx="11">
                  <c:v>#N/A</c:v>
                </c:pt>
                <c:pt idx="12">
                  <c:v>#N/A</c:v>
                </c:pt>
                <c:pt idx="13">
                  <c:v>2719</c:v>
                </c:pt>
                <c:pt idx="14">
                  <c:v>#N/A</c:v>
                </c:pt>
              </c:numCache>
            </c:numRef>
          </c:val>
          <c:smooth val="0"/>
          <c:extLst>
            <c:ext xmlns:c16="http://schemas.microsoft.com/office/drawing/2014/chart" uri="{C3380CC4-5D6E-409C-BE32-E72D297353CC}">
              <c16:uniqueId val="{0000000B-4328-4EF2-8B4C-36A736FF26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491</c:v>
                </c:pt>
                <c:pt idx="1">
                  <c:v>534</c:v>
                </c:pt>
                <c:pt idx="2">
                  <c:v>688</c:v>
                </c:pt>
              </c:numCache>
            </c:numRef>
          </c:val>
          <c:extLst>
            <c:ext xmlns:c16="http://schemas.microsoft.com/office/drawing/2014/chart" uri="{C3380CC4-5D6E-409C-BE32-E72D297353CC}">
              <c16:uniqueId val="{00000000-365D-40B6-B976-77F677D914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346</c:v>
                </c:pt>
                <c:pt idx="2">
                  <c:v>346</c:v>
                </c:pt>
              </c:numCache>
            </c:numRef>
          </c:val>
          <c:extLst>
            <c:ext xmlns:c16="http://schemas.microsoft.com/office/drawing/2014/chart" uri="{C3380CC4-5D6E-409C-BE32-E72D297353CC}">
              <c16:uniqueId val="{00000001-365D-40B6-B976-77F677D914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678</c:v>
                </c:pt>
                <c:pt idx="1">
                  <c:v>889</c:v>
                </c:pt>
                <c:pt idx="2">
                  <c:v>789</c:v>
                </c:pt>
              </c:numCache>
            </c:numRef>
          </c:val>
          <c:extLst>
            <c:ext xmlns:c16="http://schemas.microsoft.com/office/drawing/2014/chart" uri="{C3380CC4-5D6E-409C-BE32-E72D297353CC}">
              <c16:uniqueId val="{00000002-365D-40B6-B976-77F677D914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を境に元利償還金が増加に転じ、令和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の実質公債費比率の分子は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緊防債や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などの借入額の大きな事業の償還の増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老朽化した公共施設等の更新にかかる起債発行が見込まれており、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満期一括償還債の借入なし。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年度は剰余金処分と広域からの振興基金の返還分を財政調整基金へ積み増し等の結果、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となった一方で、地方債現在高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の増により、将来負担額が＋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減少となった。更に標準財政規模が臨時財政対策債の減により、分母が大きく減る形△</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百万円となったため相対的に比率が上がる結果となった。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公営企業債等繰出金見込額は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財政調整基金へ歳計剰余金処分として約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百万円、青森地域広域事務組合から振興基金の返還分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ことであり、一方主な減要因は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百万円を平内中学校整備事業、農業用施設修繕費、旧少年院跡地の全体利用計画作成・設計等への不足の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て、森林環境基金のうち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百万円を県単の林道整備事業の町負担分として、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償還財源とし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を考えたい。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減債基金は、将来の公債費負担を勘案し、経費削減等により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的に積み立てを行い、公債費負担の平準化のため、財政状況を見ながら徐々に取り崩しを行う見通しである。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その他特定目的基金については、公共施設等整備基金以外の基金は現状を維持する見通しで、公共施設等整備基金は公共施設等の整備にかかる需要が増大した際に取り崩しを行う考えである。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を取り崩したことが影響し減となっている。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・下水道事業債償還基金：県からの補助金を原資に約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百万円を積み立てる一方で、前年度積み立て分を取り崩して下水道事業債の償還財源に充てていることから、ほぼ横ばいで推移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するもので　あるが、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年度は繰越になっているため、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年度中の積み立てと取崩しで増となっている。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見極め、引き続き経費削減等により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した財源を積み立てしながら、公共施設等の整備にかかる需要が増大した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際に取り崩しを行う見通しである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特段の理由がない限り、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ほぼ横ばいになると見込んでいる。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と剰余金処分の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百万円と青森地域広域事務組合から振興基金の返還分</a:t>
          </a:r>
          <a:r>
            <a:rPr kumimoji="1" lang="en-US" altLang="ja-JP" sz="1100" b="0" i="0" baseline="0">
              <a:solidFill>
                <a:schemeClr val="dk1"/>
              </a:solidFill>
              <a:effectLst/>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老朽化した消防庁舎や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防災無線の更新により、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本庁舎の更新工事等による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公債費負担に備えて積み立てを行ってお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り、４年度は、基金運用益のみを積み立てたため増となっている。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公債費の増と財政状況を見極めて、必要な分歳計剰余金処分に伴う積み増し等を考慮していきたい。その後、中長期的に公債費の伸びと財政状況を勘案して基金の取り崩しを行う見通しである。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8FDAB67-194F-46D4-86FD-B36237B792B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BE56D94-3A0B-4BF1-BD13-A1F881DA3FB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24A5A2D-1759-43C3-8DC8-DBD90D9D93D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3751918-4B46-4083-9F1B-99D83F3E32C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7E7133E-703A-4DA1-890F-4C4F0290DFD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AE564E6-731B-4289-B2C2-78A8F444CEE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CD051CB-F33B-4094-8B00-52547406246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C8473E6-A453-4796-81B9-5BD4CE503DA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937242F-1F58-41A2-91EE-4D54D5A161A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B444F97-A530-4EAC-AA68-1B9233567BD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10,187
10,141
217.09
8,462,727
8,290,957
151,671
4,416,134
7,939,918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2A76C1-7522-4337-9716-43F573C12FB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9109A53-0F6A-4212-9C89-F7BCE6682A9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2F405DB-7A8B-41E3-BDA6-0C27F282925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3DBDFE4-D31C-44D7-B777-4271BDBE69C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5B6E8DC-B8B5-4430-BB56-F12164E3D09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54F6698-D667-4D29-8810-D916D53A428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1E0B8AB-CBB0-444B-A627-8440C57DCD6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5071923-D7DE-4828-94DD-19D822077BC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94ED957-3CE7-4679-91E8-C3EFF886A96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CE84E3A-CCCA-46BF-92CC-96879FBF67F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2F71753-1E6E-448D-93AE-AA20EF94093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05CD123-2F74-4D6B-AA50-B5120619276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E9DDEA4-6F91-461D-BD2E-FC0BC9040B6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82776B-AD12-46E6-ACF7-F5ED057D495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2BEF9B5-97A1-4509-8CD7-565FB13717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EEFE55C-B4BE-49F5-8CF4-F6253C22BAC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8047FD8-8912-434C-B380-4BF62FD032A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9BAF6D1-340F-4074-A195-8025ADB89F5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3B9BB1E-3DC4-4A99-9D94-33AFD9A1C5F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8916A64-99F9-42B9-A2A6-E12EF4FB1BC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B013A68-DEBA-4596-BC30-93309A60CF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9C030D5-EF97-4F78-9446-F691DF13F67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13AC952-C1A9-4D5C-A643-4C322A61F51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F345561-16C8-48D2-BCCA-ECD104CC763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1230311-7CB3-4E98-82DC-CCB85650BFA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CCCB904-ED76-4387-B96C-9DC94A4BABC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B3DCF9F-E77A-4C08-99EF-8EC4D239915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1875A7F-F3FA-441B-B01C-662D4D04B87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9F955B9-AD35-411F-9AA5-D6A72EB82B7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A244C5C-EBF8-4912-A4B9-9A92D1F1743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F50D60E-1B90-4CDC-91BB-43A1C290FAE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6FD884-5FF9-42B7-AAAC-A94CBDB857F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5E195B6-3701-4E81-A0CF-7959901BED4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EC992DA-FD74-4287-9073-DCE4008D6D6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BA74CB5-9B2F-42D7-A8AD-AABB287A51D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1DE728-401A-4D35-B4C3-4D3991EFACE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501EC65-34B8-4D7A-99EB-C54A7F963E3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令和４年度の指数については昨年度よりも微減、類似団体平均と比較すると引き続き下回った状態で推移している。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４</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町の基幹産業であるホタテ養殖業は、昨年同様、例年並みに落ち着いてきている。一方で、普通交付税では、基準財政需要額では臨時財政対策債発行可能額の減と再算定による交付税の追加交付が影響し、昨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百万円円と算定されたこと、基準財政収入額では町民税の＋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百万円が影響し、昨年度比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百万円となっており、財政力指数としては増傾向ではあるが、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影響により微減になっている。依然とし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3098E9B-38D1-4FEA-8472-E14D52BE08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F5DB3E89-1F46-4168-9FB9-5CD7825D93D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D767DD9-D9EE-4D01-89A9-3D4ED6FD15E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0B4DFC8-4249-4555-9DF6-611ADB4C08B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82042A8-1DC0-4E4C-AC3C-98BECCEE881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127A466-C278-4DAB-8853-9B47CCD00CA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28A48E0C-03EA-48C3-B35D-39BE056272A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E23B661-FB37-445D-921D-E41BB00F081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98930EB0-1B53-49C8-B4FC-E5EBCA7735E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EB94B4C-BB16-4795-A7BB-F7159E2714F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FAC65C2-87AB-49E1-92FE-538843BFCF8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AEA7AF0-89B4-4846-B88B-0AA235A6708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B02F490-BE92-4B49-9370-E3E9A01C6CB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21B2B45-9495-4922-97BE-8A12ED6D812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AC71B85-EBF5-4643-82DE-514CEF41B0E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EF56B0F-71EF-4165-A6E3-CC85770F516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136598F-E364-448C-BAA4-EB45169673D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D1732160-11B7-4722-935C-624DD59AC88D}"/>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34F18278-0539-45F9-9D1C-3A43A086E8C3}"/>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1CD6BAF-DE3A-48D5-9275-155BA91936C9}"/>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F985D4BB-998E-401A-99DE-9E9E4235A70D}"/>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CCBE51C6-CF9F-47E0-890C-BF8BD8C2DF02}"/>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C05D5419-4012-4BE7-9397-EA01CC8ED484}"/>
            </a:ext>
          </a:extLst>
        </xdr:cNvPr>
        <xdr:cNvCxnSpPr/>
      </xdr:nvCxnSpPr>
      <xdr:spPr>
        <a:xfrm>
          <a:off x="4114800" y="72952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55437E4-6417-4470-B792-A1E4CBD8EAA1}"/>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A7E37692-6466-4AE8-B8FA-F86690BD1CF5}"/>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D8B28AFA-5881-48CC-82EA-C67E2869F3C8}"/>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24E7B210-499A-401B-917E-C92C2631100D}"/>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FA55BEF0-FBF5-4D74-9869-AFB77A387DAA}"/>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B1E3E999-6BF5-4544-BFCA-5C2D29F3DEA2}"/>
            </a:ext>
          </a:extLst>
        </xdr:cNvPr>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7C4641B1-80F9-4069-B917-FAF20E99E817}"/>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182564DF-8979-4DD8-A8FA-72D55CD9E7C9}"/>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5DDBB7CD-1B93-4301-BD8C-772C665AD1E3}"/>
            </a:ext>
          </a:extLst>
        </xdr:cNvPr>
        <xdr:cNvCxnSpPr/>
      </xdr:nvCxnSpPr>
      <xdr:spPr>
        <a:xfrm flipV="1">
          <a:off x="1447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D4D17EF6-BF9A-4D3C-8AA8-54A5E6F0EDCA}"/>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56C7DCD0-A2B1-41D5-BEF8-3D753BD9F7A7}"/>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538425D7-9B38-42B8-846C-3ECE86C2BB0F}"/>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D882A7D4-2176-4E47-84C3-1DF00EEF1E13}"/>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FE97513-0693-4028-96F4-84620B8216A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9372009-C144-4DAE-AD40-8467A8D4AE5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EB43083-5588-44A6-BA38-37A2F1FF39E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A7118CA-BEF6-430B-9432-7B6BB963EC6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14AEFDE-9EE7-4A7F-BAFC-3E38F221154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AA5C6CAF-90A2-4B0B-962B-1B12B231BECF}"/>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72E98683-98C5-4682-89E2-7C1605514E4F}"/>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AC33D1F1-57AE-4880-AD1C-73AA40AB4644}"/>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B7711B94-DB9B-4B01-9FFD-069201D48DF9}"/>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6DDD4F0B-D9D7-4D96-B13B-F87CB432718C}"/>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5AC0A80F-A103-4BF9-97E2-6D6E0324463A}"/>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29680954-E3D3-4D9E-9D1E-09A7AAFA7B4D}"/>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B0CABBC5-8BC8-4654-960F-2A0224A2D79A}"/>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B5DF028E-5979-4579-91C1-4F550369512B}"/>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51C65680-B568-48C2-9250-83A7E458D059}"/>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F066B1A-7936-4EF6-BD0A-F39E7EFB861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1E55F16-D75E-4933-8C7E-4EE8E689BF0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643FEC07-A4B1-41B9-AEED-EDC575F1B6C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0CBD86C-3469-4514-9287-DF7C6DB0EAF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E7E4B8DC-2DC3-40BD-A9B3-C8005430F58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75D9C06-4523-4708-B4C3-4197B92CF0A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93B138C-1DAD-44CC-B517-09E210A9BD6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5C96304-836C-4F33-96EA-8495E49E26C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9B39BD4B-B9D6-4379-AD86-F2B5E09EC6C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D7919EE-D743-4F7C-8D48-0D712583EF0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41825D03-04AA-4703-9866-9AB71BCFEC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1180E75-C4E5-4C4C-B7EF-CC32DEF1673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7BBDA7C-62DF-457A-ACE2-F66E1679AE8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％の悪化となっている。歳出面で、</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公債費の増＋</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円、人事異動による昇給、消防団員の報酬増等による人件費で＋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円、輸入燃料費高騰による、電気料の増による物件費の増＋</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円、更に歳入で臨時財政対策債の△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円により分子の増と分母の大幅な減の結果、比率が上回る形となった。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類似団体比較においては、引き続き良好な状態を保っているものの、新庁舎へ更新後に発生する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リース料による物件費の増、過疎債・緊防債等の借入額が大きな事業の償還が始まることで公債費の増や、下水道事業の法適化後の繰出金の増など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72F9423-1320-40C1-B4C3-1B2BA86B027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1234F27D-3D0C-4F10-87F5-D50CE302D6C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C6B7469-DD67-4417-B8A6-5BDEF45BC65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97274C65-2475-462A-A044-1EBD463F587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1BE8855-B941-42B1-8BAB-C70A8AC2238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F2DEE3B6-D9B8-467D-8F16-0DA828A64B7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DDB3004-E8E3-4410-AA7C-AC1883EB8DD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08B0AB7-B9B0-4D11-8D6C-D8A02B8F74D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C0B343B6-2437-4FC3-829F-B60D5828762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2DEDC17A-8FF9-45C1-B78E-84118E9CD09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6EB78C1-1132-44CB-B170-3C3A9B9EBDE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323C049-56B0-41A9-A675-28A3C669F0F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AB80756-AA11-4463-97F2-908D0B16BC6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273E142-8288-46E4-95F0-C0B9EE96C18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AAF13CEE-BBC7-4C41-9501-8C332283DEF5}"/>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EE1C1548-C3AB-45EC-A6E2-3291E8D43F5E}"/>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495548D1-DE16-412E-A7B8-1CFA3EBCB4E6}"/>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115B779A-F606-497C-8A6B-9BD87AF23D1E}"/>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1B31E068-E7CA-4047-9738-CE80B7BC228C}"/>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80772</xdr:rowOff>
    </xdr:to>
    <xdr:cxnSp macro="">
      <xdr:nvCxnSpPr>
        <xdr:cNvPr id="132" name="直線コネクタ 131">
          <a:extLst>
            <a:ext uri="{FF2B5EF4-FFF2-40B4-BE49-F238E27FC236}">
              <a16:creationId xmlns:a16="http://schemas.microsoft.com/office/drawing/2014/main" id="{2773BDEE-12B0-4ACD-99FE-D743E114485E}"/>
            </a:ext>
          </a:extLst>
        </xdr:cNvPr>
        <xdr:cNvCxnSpPr/>
      </xdr:nvCxnSpPr>
      <xdr:spPr>
        <a:xfrm>
          <a:off x="4114800" y="1043787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EE67B930-F038-4344-8967-635DBA784DDA}"/>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AE950E17-6E36-423B-B006-FE64846804BD}"/>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62</xdr:row>
      <xdr:rowOff>29972</xdr:rowOff>
    </xdr:to>
    <xdr:cxnSp macro="">
      <xdr:nvCxnSpPr>
        <xdr:cNvPr id="135" name="直線コネクタ 134">
          <a:extLst>
            <a:ext uri="{FF2B5EF4-FFF2-40B4-BE49-F238E27FC236}">
              <a16:creationId xmlns:a16="http://schemas.microsoft.com/office/drawing/2014/main" id="{37D60692-49F4-4716-AA9E-03760F896460}"/>
            </a:ext>
          </a:extLst>
        </xdr:cNvPr>
        <xdr:cNvCxnSpPr/>
      </xdr:nvCxnSpPr>
      <xdr:spPr>
        <a:xfrm flipV="1">
          <a:off x="3225800" y="1043787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49285510-2DA9-4290-B234-D7816F44913F}"/>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4590046A-9FB3-4C24-AE7D-1D11FDC13523}"/>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49276</xdr:rowOff>
    </xdr:to>
    <xdr:cxnSp macro="">
      <xdr:nvCxnSpPr>
        <xdr:cNvPr id="138" name="直線コネクタ 137">
          <a:extLst>
            <a:ext uri="{FF2B5EF4-FFF2-40B4-BE49-F238E27FC236}">
              <a16:creationId xmlns:a16="http://schemas.microsoft.com/office/drawing/2014/main" id="{46DBEADD-2F6C-44E4-97CD-79601FDF6E2C}"/>
            </a:ext>
          </a:extLst>
        </xdr:cNvPr>
        <xdr:cNvCxnSpPr/>
      </xdr:nvCxnSpPr>
      <xdr:spPr>
        <a:xfrm flipV="1">
          <a:off x="2336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CDC2DA31-DD21-498B-809F-60C61F6B6029}"/>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BD57DAD6-49B7-4964-9706-505A0CC40CD5}"/>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49276</xdr:rowOff>
    </xdr:to>
    <xdr:cxnSp macro="">
      <xdr:nvCxnSpPr>
        <xdr:cNvPr id="141" name="直線コネクタ 140">
          <a:extLst>
            <a:ext uri="{FF2B5EF4-FFF2-40B4-BE49-F238E27FC236}">
              <a16:creationId xmlns:a16="http://schemas.microsoft.com/office/drawing/2014/main" id="{8E9885D8-BDF6-422F-9603-D275DC0417E3}"/>
            </a:ext>
          </a:extLst>
        </xdr:cNvPr>
        <xdr:cNvCxnSpPr/>
      </xdr:nvCxnSpPr>
      <xdr:spPr>
        <a:xfrm>
          <a:off x="1447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DE0A6CAD-D914-4427-B465-DE8D4552214E}"/>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9432BBA1-84AD-439E-95D2-7D4B0C2F7581}"/>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85808363-5669-467A-B19B-62C0E3F58F38}"/>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E3C78524-6EAF-4E7F-8234-AF1480F66FD8}"/>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881898E-21CE-4B74-BAB4-F3FC23AB8D1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3C8FC23-537E-4D52-A36E-868A69951E6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EF226A-10BF-4666-B6E5-18BA7FC4F83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87AD2E3-18EF-4003-8FE1-071D9782209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EA4222D-DF3A-42DB-819B-D535A208ECF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1" name="楕円 150">
          <a:extLst>
            <a:ext uri="{FF2B5EF4-FFF2-40B4-BE49-F238E27FC236}">
              <a16:creationId xmlns:a16="http://schemas.microsoft.com/office/drawing/2014/main" id="{0172A344-BB8E-4F4C-8C91-10B291866CA9}"/>
            </a:ext>
          </a:extLst>
        </xdr:cNvPr>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2" name="財政構造の弾力性該当値テキスト">
          <a:extLst>
            <a:ext uri="{FF2B5EF4-FFF2-40B4-BE49-F238E27FC236}">
              <a16:creationId xmlns:a16="http://schemas.microsoft.com/office/drawing/2014/main" id="{2F70F3EB-98B2-4A51-9065-16A62578A98A}"/>
            </a:ext>
          </a:extLst>
        </xdr:cNvPr>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3" name="楕円 152">
          <a:extLst>
            <a:ext uri="{FF2B5EF4-FFF2-40B4-BE49-F238E27FC236}">
              <a16:creationId xmlns:a16="http://schemas.microsoft.com/office/drawing/2014/main" id="{65D8188B-3F23-4D2F-BE2D-047A2EC0F501}"/>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4" name="テキスト ボックス 153">
          <a:extLst>
            <a:ext uri="{FF2B5EF4-FFF2-40B4-BE49-F238E27FC236}">
              <a16:creationId xmlns:a16="http://schemas.microsoft.com/office/drawing/2014/main" id="{FCB37EC6-6711-4418-8B70-85AAF590FE2B}"/>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5" name="楕円 154">
          <a:extLst>
            <a:ext uri="{FF2B5EF4-FFF2-40B4-BE49-F238E27FC236}">
              <a16:creationId xmlns:a16="http://schemas.microsoft.com/office/drawing/2014/main" id="{5F23F045-F6AD-4B8B-8584-7B312E99C62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6" name="テキスト ボックス 155">
          <a:extLst>
            <a:ext uri="{FF2B5EF4-FFF2-40B4-BE49-F238E27FC236}">
              <a16:creationId xmlns:a16="http://schemas.microsoft.com/office/drawing/2014/main" id="{B37893BF-233C-4CF8-B1FA-284A3E32291A}"/>
            </a:ext>
          </a:extLst>
        </xdr:cNvPr>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7" name="楕円 156">
          <a:extLst>
            <a:ext uri="{FF2B5EF4-FFF2-40B4-BE49-F238E27FC236}">
              <a16:creationId xmlns:a16="http://schemas.microsoft.com/office/drawing/2014/main" id="{AD7DF624-3E0C-44BD-A5D5-ADCE9F5B0966}"/>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8" name="テキスト ボックス 157">
          <a:extLst>
            <a:ext uri="{FF2B5EF4-FFF2-40B4-BE49-F238E27FC236}">
              <a16:creationId xmlns:a16="http://schemas.microsoft.com/office/drawing/2014/main" id="{4B34ECAC-C0DB-4B75-8711-DEBE0C514023}"/>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9" name="楕円 158">
          <a:extLst>
            <a:ext uri="{FF2B5EF4-FFF2-40B4-BE49-F238E27FC236}">
              <a16:creationId xmlns:a16="http://schemas.microsoft.com/office/drawing/2014/main" id="{44E82CF6-4749-4214-9711-B35779E3D1DE}"/>
            </a:ext>
          </a:extLst>
        </xdr:cNvPr>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60" name="テキスト ボックス 159">
          <a:extLst>
            <a:ext uri="{FF2B5EF4-FFF2-40B4-BE49-F238E27FC236}">
              <a16:creationId xmlns:a16="http://schemas.microsoft.com/office/drawing/2014/main" id="{3F23D664-2E4B-4FE3-903C-7066D1AA5C13}"/>
            </a:ext>
          </a:extLst>
        </xdr:cNvPr>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77F2397-6A8F-4E82-A424-51020C0DC0C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DC99F2C7-8B33-440A-8F3B-84DC3A4C9B2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EA03F12-6ECF-4156-89F3-5082BEB8160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B55FE18-FD0C-44A6-A43C-7E03E2308A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3C0B27C-CDBC-426F-A27D-2DC75D7C64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BB9AA67-E7A2-4536-92AA-F16543F564E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B6FDEB0-121A-47B3-B7FD-97E9DB02472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19B219D-0BD1-43BB-AAA5-4188688011A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1D2D673-8C91-438F-B1BD-349F3826D03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1C2F6E1-EEAB-4B04-98F8-1C3FFEDA2B7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7B7C203-5729-4DD3-9B13-CA5F9A2B1B1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81FAF72-5A6D-4F57-9016-9BD7BE9BCA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577B300-4F1F-42A2-8A03-AFF758E93FF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百万円の増。対して物件費は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百万円の増のため、物件費の増が影響される形となった。物件費は、主なものとして新型コロナウイルス対策用の庁舎備品の増＋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百万円、電気料の高騰により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百万円の増となった。人口減少の影響もあるが、物件費の大幅な増額により、人口一人当たりの決算額は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年度に比べて増加となり、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かろうじて類似団体平均を下回る水準となった。人口減少やその年の動向等により左右されるが、適正な人員配置に努めながら、行政コストの圧縮を図り、現在の水準を維持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32F757A-D2BE-46CC-A72B-926D0E8BE50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CE7A880-E843-4F6B-ABE9-F67F348AFC2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C7D8B16-BF84-4915-B292-E3D3C4BD018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7B96888-BE7F-490A-9889-1282AA7803D2}"/>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F1FE6517-CCE8-46E3-8C2D-5E26B18FD20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6DE53EE-A61E-4FF5-AF0F-C515A5836E8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CA18E493-425A-49CA-A6D1-819DDFBC16EF}"/>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D08C12B8-7798-47F3-AE4F-D760D7003D4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CA5E87AE-2B4D-46DC-975B-B3E7FB981C6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9AE033D6-A73C-4165-B1C6-790674926E3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60BE241-7593-4A52-971B-9042A7B319E1}"/>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05AEC94-6924-4A9F-A910-24AF86884F6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B5AC5F5-6CFD-48F8-A544-DF2E3D28A34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28B4AD2-9DBD-4BE2-B690-1704FAE4BA8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8BFF1F63-4032-4AA5-A585-F673F85A9212}"/>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25769FC-6A91-4322-B8F9-85F0FE92315F}"/>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FE75901-4BF8-4DD0-9C4A-07D72E3EF09E}"/>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5A6B6F4-D99D-48ED-9911-67A0FE3F4B1E}"/>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F5D76DAF-F1E6-4C67-88C4-E90FD8D57C48}"/>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133938</xdr:rowOff>
    </xdr:from>
    <xdr:to>
      <xdr:col>23</xdr:col>
      <xdr:colOff>133350</xdr:colOff>
      <xdr:row>81</xdr:row>
      <xdr:rowOff>163475</xdr:rowOff>
    </xdr:to>
    <xdr:cxnSp macro="">
      <xdr:nvCxnSpPr>
        <xdr:cNvPr id="193" name="直線コネクタ 192">
          <a:extLst>
            <a:ext uri="{FF2B5EF4-FFF2-40B4-BE49-F238E27FC236}">
              <a16:creationId xmlns:a16="http://schemas.microsoft.com/office/drawing/2014/main" id="{5FAAF1D3-95CA-484F-A217-658DAF405132}"/>
            </a:ext>
          </a:extLst>
        </xdr:cNvPr>
        <xdr:cNvCxnSpPr/>
      </xdr:nvCxnSpPr>
      <xdr:spPr>
        <a:xfrm>
          <a:off x="4114800" y="14021388"/>
          <a:ext cx="8382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F9F08E52-2944-4AEA-82D6-5D663D7F6DB7}"/>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126046AC-713F-4AC3-A1E1-B733C1788812}"/>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70422</xdr:rowOff>
    </xdr:from>
    <xdr:to>
      <xdr:col>19</xdr:col>
      <xdr:colOff>133350</xdr:colOff>
      <xdr:row>81</xdr:row>
      <xdr:rowOff>133938</xdr:rowOff>
    </xdr:to>
    <xdr:cxnSp macro="">
      <xdr:nvCxnSpPr>
        <xdr:cNvPr id="196" name="直線コネクタ 195">
          <a:extLst>
            <a:ext uri="{FF2B5EF4-FFF2-40B4-BE49-F238E27FC236}">
              <a16:creationId xmlns:a16="http://schemas.microsoft.com/office/drawing/2014/main" id="{7677A480-9AC3-4A69-89CA-57FA8C871600}"/>
            </a:ext>
          </a:extLst>
        </xdr:cNvPr>
        <xdr:cNvCxnSpPr/>
      </xdr:nvCxnSpPr>
      <xdr:spPr>
        <a:xfrm>
          <a:off x="3225800" y="13957872"/>
          <a:ext cx="889000" cy="6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82BA55DE-D0E2-48CB-8E50-86582E8BEB55}"/>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4520D4D-AD62-4D17-88AE-71E3E4F83B5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142500</xdr:rowOff>
    </xdr:from>
    <xdr:to>
      <xdr:col>15</xdr:col>
      <xdr:colOff>82550</xdr:colOff>
      <xdr:row>81</xdr:row>
      <xdr:rowOff>70422</xdr:rowOff>
    </xdr:to>
    <xdr:cxnSp macro="">
      <xdr:nvCxnSpPr>
        <xdr:cNvPr id="199" name="直線コネクタ 198">
          <a:extLst>
            <a:ext uri="{FF2B5EF4-FFF2-40B4-BE49-F238E27FC236}">
              <a16:creationId xmlns:a16="http://schemas.microsoft.com/office/drawing/2014/main" id="{F009558D-E6F7-4A31-BE57-2A1132AAD629}"/>
            </a:ext>
          </a:extLst>
        </xdr:cNvPr>
        <xdr:cNvCxnSpPr/>
      </xdr:nvCxnSpPr>
      <xdr:spPr>
        <a:xfrm>
          <a:off x="2336800" y="13858500"/>
          <a:ext cx="889000" cy="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FDE18816-BA29-4128-AAAE-2B69DC92D867}"/>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2719EDAA-AB21-44B8-8781-6BF72F8B0956}"/>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128989</xdr:rowOff>
    </xdr:from>
    <xdr:to>
      <xdr:col>11</xdr:col>
      <xdr:colOff>31750</xdr:colOff>
      <xdr:row>80</xdr:row>
      <xdr:rowOff>142500</xdr:rowOff>
    </xdr:to>
    <xdr:cxnSp macro="">
      <xdr:nvCxnSpPr>
        <xdr:cNvPr id="202" name="直線コネクタ 201">
          <a:extLst>
            <a:ext uri="{FF2B5EF4-FFF2-40B4-BE49-F238E27FC236}">
              <a16:creationId xmlns:a16="http://schemas.microsoft.com/office/drawing/2014/main" id="{9B903897-5306-4F2F-AA80-28658F152883}"/>
            </a:ext>
          </a:extLst>
        </xdr:cNvPr>
        <xdr:cNvCxnSpPr/>
      </xdr:nvCxnSpPr>
      <xdr:spPr>
        <a:xfrm>
          <a:off x="1447800" y="13844989"/>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CFB4BF5D-2D6B-44DC-AF7B-9E36E28F9884}"/>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2CB6A1BA-EBA5-46BC-9736-23B11538BBB4}"/>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725A5301-1A1F-4323-9D50-E676F91C63E1}"/>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959268A7-36C6-4AD7-B6B2-74D3111B72DE}"/>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8F1DEFD-7FE3-4B0A-AC85-5D513B11F44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2FDCAEA-4AF8-4F30-809F-E036BB161BC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4B7799E-CCB3-49D3-9B60-921A7E183E8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3FC4155-EE40-4F69-ABB5-8C7F95764AA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C135B7C-BC05-4B8D-996B-82D30D4C5CC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112675</xdr:rowOff>
    </xdr:from>
    <xdr:to>
      <xdr:col>23</xdr:col>
      <xdr:colOff>184150</xdr:colOff>
      <xdr:row>82</xdr:row>
      <xdr:rowOff>42825</xdr:rowOff>
    </xdr:to>
    <xdr:sp macro="" textlink="">
      <xdr:nvSpPr>
        <xdr:cNvPr id="212" name="楕円 211">
          <a:extLst>
            <a:ext uri="{FF2B5EF4-FFF2-40B4-BE49-F238E27FC236}">
              <a16:creationId xmlns:a16="http://schemas.microsoft.com/office/drawing/2014/main" id="{CF3D8CDA-4B78-447A-AD68-0D54566CAFCA}"/>
            </a:ext>
          </a:extLst>
        </xdr:cNvPr>
        <xdr:cNvSpPr/>
      </xdr:nvSpPr>
      <xdr:spPr>
        <a:xfrm>
          <a:off x="4902200" y="14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129202</xdr:rowOff>
    </xdr:from>
    <xdr:ext cx="762000" cy="259045"/>
    <xdr:sp macro="" textlink="">
      <xdr:nvSpPr>
        <xdr:cNvPr id="213" name="人件費・物件費等の状況該当値テキスト">
          <a:extLst>
            <a:ext uri="{FF2B5EF4-FFF2-40B4-BE49-F238E27FC236}">
              <a16:creationId xmlns:a16="http://schemas.microsoft.com/office/drawing/2014/main" id="{D5DD44C9-0D43-409D-8D87-B73A06DA3F96}"/>
            </a:ext>
          </a:extLst>
        </xdr:cNvPr>
        <xdr:cNvSpPr txBox="1"/>
      </xdr:nvSpPr>
      <xdr:spPr>
        <a:xfrm>
          <a:off x="5041900" y="13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83138</xdr:rowOff>
    </xdr:from>
    <xdr:to>
      <xdr:col>19</xdr:col>
      <xdr:colOff>184150</xdr:colOff>
      <xdr:row>82</xdr:row>
      <xdr:rowOff>13288</xdr:rowOff>
    </xdr:to>
    <xdr:sp macro="" textlink="">
      <xdr:nvSpPr>
        <xdr:cNvPr id="214" name="楕円 213">
          <a:extLst>
            <a:ext uri="{FF2B5EF4-FFF2-40B4-BE49-F238E27FC236}">
              <a16:creationId xmlns:a16="http://schemas.microsoft.com/office/drawing/2014/main" id="{660A2B0E-BCE1-44FD-9B77-1CA728C59FF5}"/>
            </a:ext>
          </a:extLst>
        </xdr:cNvPr>
        <xdr:cNvSpPr/>
      </xdr:nvSpPr>
      <xdr:spPr>
        <a:xfrm>
          <a:off x="4064000" y="13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169515</xdr:rowOff>
    </xdr:from>
    <xdr:ext cx="736600" cy="259045"/>
    <xdr:sp macro="" textlink="">
      <xdr:nvSpPr>
        <xdr:cNvPr id="215" name="テキスト ボックス 214">
          <a:extLst>
            <a:ext uri="{FF2B5EF4-FFF2-40B4-BE49-F238E27FC236}">
              <a16:creationId xmlns:a16="http://schemas.microsoft.com/office/drawing/2014/main" id="{5B4FFF8D-EC2A-46AC-AD60-3BD599E7BFF5}"/>
            </a:ext>
          </a:extLst>
        </xdr:cNvPr>
        <xdr:cNvSpPr txBox="1"/>
      </xdr:nvSpPr>
      <xdr:spPr>
        <a:xfrm>
          <a:off x="3733800" y="1405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19622</xdr:rowOff>
    </xdr:from>
    <xdr:to>
      <xdr:col>15</xdr:col>
      <xdr:colOff>133350</xdr:colOff>
      <xdr:row>81</xdr:row>
      <xdr:rowOff>121222</xdr:rowOff>
    </xdr:to>
    <xdr:sp macro="" textlink="">
      <xdr:nvSpPr>
        <xdr:cNvPr id="216" name="楕円 215">
          <a:extLst>
            <a:ext uri="{FF2B5EF4-FFF2-40B4-BE49-F238E27FC236}">
              <a16:creationId xmlns:a16="http://schemas.microsoft.com/office/drawing/2014/main" id="{D87726FE-6EED-4623-AE18-1401D6F40034}"/>
            </a:ext>
          </a:extLst>
        </xdr:cNvPr>
        <xdr:cNvSpPr/>
      </xdr:nvSpPr>
      <xdr:spPr>
        <a:xfrm>
          <a:off x="3175000" y="139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131399</xdr:rowOff>
    </xdr:from>
    <xdr:ext cx="762000" cy="259045"/>
    <xdr:sp macro="" textlink="">
      <xdr:nvSpPr>
        <xdr:cNvPr id="217" name="テキスト ボックス 216">
          <a:extLst>
            <a:ext uri="{FF2B5EF4-FFF2-40B4-BE49-F238E27FC236}">
              <a16:creationId xmlns:a16="http://schemas.microsoft.com/office/drawing/2014/main" id="{3261BC07-04CC-4A4B-8787-6EA5E79B01EB}"/>
            </a:ext>
          </a:extLst>
        </xdr:cNvPr>
        <xdr:cNvSpPr txBox="1"/>
      </xdr:nvSpPr>
      <xdr:spPr>
        <a:xfrm>
          <a:off x="2844800" y="136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91700</xdr:rowOff>
    </xdr:from>
    <xdr:to>
      <xdr:col>11</xdr:col>
      <xdr:colOff>82550</xdr:colOff>
      <xdr:row>81</xdr:row>
      <xdr:rowOff>21850</xdr:rowOff>
    </xdr:to>
    <xdr:sp macro="" textlink="">
      <xdr:nvSpPr>
        <xdr:cNvPr id="218" name="楕円 217">
          <a:extLst>
            <a:ext uri="{FF2B5EF4-FFF2-40B4-BE49-F238E27FC236}">
              <a16:creationId xmlns:a16="http://schemas.microsoft.com/office/drawing/2014/main" id="{CC9FF7CA-AF5E-42E5-BC5D-40927AFB0082}"/>
            </a:ext>
          </a:extLst>
        </xdr:cNvPr>
        <xdr:cNvSpPr/>
      </xdr:nvSpPr>
      <xdr:spPr>
        <a:xfrm>
          <a:off x="2286000" y="13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32027</xdr:rowOff>
    </xdr:from>
    <xdr:ext cx="762000" cy="259045"/>
    <xdr:sp macro="" textlink="">
      <xdr:nvSpPr>
        <xdr:cNvPr id="219" name="テキスト ボックス 218">
          <a:extLst>
            <a:ext uri="{FF2B5EF4-FFF2-40B4-BE49-F238E27FC236}">
              <a16:creationId xmlns:a16="http://schemas.microsoft.com/office/drawing/2014/main" id="{25703583-B580-43C3-9017-B8DF61CC25A9}"/>
            </a:ext>
          </a:extLst>
        </xdr:cNvPr>
        <xdr:cNvSpPr txBox="1"/>
      </xdr:nvSpPr>
      <xdr:spPr>
        <a:xfrm>
          <a:off x="1955800" y="13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78189</xdr:rowOff>
    </xdr:from>
    <xdr:to>
      <xdr:col>7</xdr:col>
      <xdr:colOff>31750</xdr:colOff>
      <xdr:row>81</xdr:row>
      <xdr:rowOff>8339</xdr:rowOff>
    </xdr:to>
    <xdr:sp macro="" textlink="">
      <xdr:nvSpPr>
        <xdr:cNvPr id="220" name="楕円 219">
          <a:extLst>
            <a:ext uri="{FF2B5EF4-FFF2-40B4-BE49-F238E27FC236}">
              <a16:creationId xmlns:a16="http://schemas.microsoft.com/office/drawing/2014/main" id="{AACD9C74-FCD2-4E42-9620-D9EA3A27D44B}"/>
            </a:ext>
          </a:extLst>
        </xdr:cNvPr>
        <xdr:cNvSpPr/>
      </xdr:nvSpPr>
      <xdr:spPr>
        <a:xfrm>
          <a:off x="1397000" y="137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18516</xdr:rowOff>
    </xdr:from>
    <xdr:ext cx="762000" cy="259045"/>
    <xdr:sp macro="" textlink="">
      <xdr:nvSpPr>
        <xdr:cNvPr id="221" name="テキスト ボックス 220">
          <a:extLst>
            <a:ext uri="{FF2B5EF4-FFF2-40B4-BE49-F238E27FC236}">
              <a16:creationId xmlns:a16="http://schemas.microsoft.com/office/drawing/2014/main" id="{555ED139-B5D9-43BB-BAE6-C4A092F171C1}"/>
            </a:ext>
          </a:extLst>
        </xdr:cNvPr>
        <xdr:cNvSpPr txBox="1"/>
      </xdr:nvSpPr>
      <xdr:spPr>
        <a:xfrm>
          <a:off x="1066800" y="135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52FDF5B-5307-4037-B8BB-FF327F5CE93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E841C2E-D9BF-4AEF-955A-51A439EDBEF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F4C8D1E-1FE2-4F40-B6BE-AF68EB10F61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B93E2BE-AC8D-419F-B1BE-A76694F97B8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0DB394E-AA67-4FDE-8545-FB9429A84DA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51FA454-2C2E-40FF-9FFF-2E99AB6C7E6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6D1B881-436A-420B-853A-F884FE0A8ED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B93B82-907E-45E7-A113-BEA62C9970C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5D3BB4C-F697-4982-AD46-576E1B64F03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AF99472-DBB4-4845-A206-CDCBD007C4A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5B1F599-3F0D-4C7E-A266-C2EF8FC620D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5071903-1848-458E-A20A-CA669F20AB3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AD273FF-7E41-4E44-86B1-870093132E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給与制度の総合的見直しを実施しており、人件費抑制のために様々な取組を行っている。一方で高卒・短大卒採用者の昇格が他団体に比して早め（学歴等関係なく個人の能力により早まる場合がある）になっていることや、昇格が早まること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級（指導監及び副指導監）職員の割合が年々増加傾向にあることがラスパイレス指数を高止まりさせている要因となっており、全体の職層のバランスを適正に調整しなければならない。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A05160A-8C63-4B8C-A72B-0A5F7EBC6C3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959FC9A-FDCA-4FE2-B88F-898A5E1CE85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54E340E-337E-4F2C-9D83-3E0419C65F6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3D5BC8D-E664-4C79-939A-7548C3893A8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F38148D0-E446-4399-A06F-7736B1D31A4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5110D3E9-2747-45E4-B4BF-949671139BC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22DB8D74-56AC-44EA-8FF3-4A405ED963D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AA5EF9D-E923-475C-8BEA-8A27E1CBCD7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1728EF9-01F9-4E53-9D28-02752F83FCB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B967D33F-BB8E-4C64-804A-4843721C353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2620AA3-9EBD-4022-9B19-5517C383595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0CFB49C-D007-4DB8-8DC5-97557BD275E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988EF56-A2E2-437E-99C0-F0C4CE63848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1D2EA1C-449A-4183-9744-DA2071C6D3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9A6EB29-BAD9-484A-8950-6AE8FD62F9A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DBF15C10-8F34-4CE7-B9B8-DA5E35E2222E}"/>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BCF29DF9-0E60-4FD5-A85C-3788DE4E64F3}"/>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5C277675-E9CB-4104-BB06-7A8840BFC56E}"/>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88F32E47-BF7C-4E24-880D-93B25D2A04EC}"/>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204C902F-E27F-41D3-9746-0688FEA76077}"/>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151341</xdr:rowOff>
    </xdr:to>
    <xdr:cxnSp macro="">
      <xdr:nvCxnSpPr>
        <xdr:cNvPr id="255" name="直線コネクタ 254">
          <a:extLst>
            <a:ext uri="{FF2B5EF4-FFF2-40B4-BE49-F238E27FC236}">
              <a16:creationId xmlns:a16="http://schemas.microsoft.com/office/drawing/2014/main" id="{FF8BE08E-4D63-4CE4-BFC5-CDB209C4947A}"/>
            </a:ext>
          </a:extLst>
        </xdr:cNvPr>
        <xdr:cNvCxnSpPr/>
      </xdr:nvCxnSpPr>
      <xdr:spPr>
        <a:xfrm flipV="1">
          <a:off x="16179800" y="150473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A9FA2ADC-0178-4D48-ABCA-2BB3EC6DD534}"/>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3A010D50-6C61-434A-875B-47ADA9E64DD3}"/>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151341</xdr:rowOff>
    </xdr:to>
    <xdr:cxnSp macro="">
      <xdr:nvCxnSpPr>
        <xdr:cNvPr id="258" name="直線コネクタ 257">
          <a:extLst>
            <a:ext uri="{FF2B5EF4-FFF2-40B4-BE49-F238E27FC236}">
              <a16:creationId xmlns:a16="http://schemas.microsoft.com/office/drawing/2014/main" id="{8AFF0E63-AF59-4E68-B7C2-91C7DB40F814}"/>
            </a:ext>
          </a:extLst>
        </xdr:cNvPr>
        <xdr:cNvCxnSpPr/>
      </xdr:nvCxnSpPr>
      <xdr:spPr>
        <a:xfrm>
          <a:off x="15290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D6C0CC15-E741-4483-A821-988C333DD3D5}"/>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15BE242B-FA63-4BC1-B6CB-0CA26C12141A}"/>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151341</xdr:rowOff>
    </xdr:to>
    <xdr:cxnSp macro="">
      <xdr:nvCxnSpPr>
        <xdr:cNvPr id="261" name="直線コネクタ 260">
          <a:extLst>
            <a:ext uri="{FF2B5EF4-FFF2-40B4-BE49-F238E27FC236}">
              <a16:creationId xmlns:a16="http://schemas.microsoft.com/office/drawing/2014/main" id="{872D622F-1864-4695-9630-1945F0F9E2B6}"/>
            </a:ext>
          </a:extLst>
        </xdr:cNvPr>
        <xdr:cNvCxnSpPr/>
      </xdr:nvCxnSpPr>
      <xdr:spPr>
        <a:xfrm flipV="1">
          <a:off x="14401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F912ABD4-1F82-45E2-8947-AB13B52A968D}"/>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97A3853D-DA93-4814-AAA1-FA6E6D4A115E}"/>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100541</xdr:rowOff>
    </xdr:to>
    <xdr:cxnSp macro="">
      <xdr:nvCxnSpPr>
        <xdr:cNvPr id="264" name="直線コネクタ 263">
          <a:extLst>
            <a:ext uri="{FF2B5EF4-FFF2-40B4-BE49-F238E27FC236}">
              <a16:creationId xmlns:a16="http://schemas.microsoft.com/office/drawing/2014/main" id="{1A9514C3-B1CE-4BF9-ACE3-8FF664F94C78}"/>
            </a:ext>
          </a:extLst>
        </xdr:cNvPr>
        <xdr:cNvCxnSpPr/>
      </xdr:nvCxnSpPr>
      <xdr:spPr>
        <a:xfrm flipV="1">
          <a:off x="13512800" y="150674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61FFDA83-D99A-4C68-9A89-4E8A776BA705}"/>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40CCAD76-711C-4FE0-B3B0-92F9824F20B5}"/>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34AA337A-06EE-482A-B32C-A1EB4BEE8E06}"/>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35C47CE5-0734-4F92-8686-60FD17A3BC33}"/>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63A81EC-174B-49A0-96C5-70AD3365EA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DCCF517-76DF-41A8-BC49-5776B80F09A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7F7ABD0-9B9E-4E4F-BEA5-070C680110C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3A2CCE1-D54A-41E7-9CDA-E39C0E946A9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0BC05A8-D055-4880-BF1E-85067A98D3C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C6E6A6AE-0C16-4C64-A704-AB56D95DB0E5}"/>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1407D7A1-7481-4249-ABCD-4C61DDDFD0E2}"/>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6" name="楕円 275">
          <a:extLst>
            <a:ext uri="{FF2B5EF4-FFF2-40B4-BE49-F238E27FC236}">
              <a16:creationId xmlns:a16="http://schemas.microsoft.com/office/drawing/2014/main" id="{FB2F2B2A-F4CF-4F2B-80F3-6D139A73B403}"/>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7" name="テキスト ボックス 276">
          <a:extLst>
            <a:ext uri="{FF2B5EF4-FFF2-40B4-BE49-F238E27FC236}">
              <a16:creationId xmlns:a16="http://schemas.microsoft.com/office/drawing/2014/main" id="{B1A98CF1-2A6E-490D-A5C8-5253C4250E48}"/>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8184E94B-70D9-45DD-A8E3-4D15FD1CC6CB}"/>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326EC00D-1880-4DC0-9365-BF9B41AEF0A6}"/>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0" name="楕円 279">
          <a:extLst>
            <a:ext uri="{FF2B5EF4-FFF2-40B4-BE49-F238E27FC236}">
              <a16:creationId xmlns:a16="http://schemas.microsoft.com/office/drawing/2014/main" id="{A9464135-CFCE-4AB8-80D9-1E502063D226}"/>
            </a:ext>
          </a:extLst>
        </xdr:cNvPr>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1" name="テキスト ボックス 280">
          <a:extLst>
            <a:ext uri="{FF2B5EF4-FFF2-40B4-BE49-F238E27FC236}">
              <a16:creationId xmlns:a16="http://schemas.microsoft.com/office/drawing/2014/main" id="{77AD815D-2D15-41BE-A9E8-2EC59694758B}"/>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a:extLst>
            <a:ext uri="{FF2B5EF4-FFF2-40B4-BE49-F238E27FC236}">
              <a16:creationId xmlns:a16="http://schemas.microsoft.com/office/drawing/2014/main" id="{6AFF7D10-4B6A-4DA7-A133-06D4365FCEBE}"/>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a:extLst>
            <a:ext uri="{FF2B5EF4-FFF2-40B4-BE49-F238E27FC236}">
              <a16:creationId xmlns:a16="http://schemas.microsoft.com/office/drawing/2014/main" id="{E4FEF4D7-7CD8-4B06-B3A0-07FA797B2311}"/>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99245B43-63DA-4F2F-8D9C-0323498902A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EB7D509D-A266-471F-9A12-BC8E34E80DF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D4A6B04-D09A-443B-BFD7-485A3E89D13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5738154-C916-4DB2-AF48-61DC96D187F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4F8086C-7011-4422-8633-316AA268D7E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FC73FEC-AC5C-49A7-A8EC-AD2D013E896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1C0E50C-1136-45A6-A3DF-FC403EBC246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8E193EA-83C1-488A-A92D-5F03E21A20E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6A2B764-18D4-40C5-BA92-812338FB0A3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72FBC8F-6E20-45A3-B47D-F5813C7E149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6597CB44-667B-4DA9-84C5-34BB2ED6B0B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4D3011E-CB5A-4405-AD08-1AFB2236EB0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A4EDD9F-53BE-4E64-9DDD-39BEC90B956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名程度の新規採用を行っており、また近年は病院事業の経営状況の改善のための職員採用等により、職員数は増加傾向となっている。令和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ヶ年）においては、定年の段階的引上げによる定年退職者がいない年度があることを考慮し、最終年度における目標値を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％）で掲げている。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B46DD60D-7820-4050-99EB-BE62B4CEAD0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D52672B-9A9F-4015-9A61-CF13807CBAE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B320C99-B110-4B6D-9336-A1F5C717F16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50B1658B-EF96-428E-BFF6-F9C36C16D5A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C447E09B-FC3C-4197-AA72-3E846B0B52C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2D4C7085-092A-4CD0-8FDC-BA965113FF6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2F3C8816-853C-4180-8DA9-9EE72546064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8B863317-9838-43AC-93A5-EC2BF197228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89144B17-3930-48B9-99D9-4E54C2966AB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4864C661-7855-4881-8300-937E76D9CC4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5794FF2-56D2-4744-A460-B2BF94B29A0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71175661-8762-47C6-85E3-782E58FC4AA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333270C2-E9B6-424D-860F-EB53EEC3583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E1B94BC-17C4-4875-B203-F3B04251F07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6FB05741-C135-4BC0-A590-0C47EC944ED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93EA3850-0CD4-4CE2-9A9B-C49B0AC7662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D2E28A5-83E6-4C8E-A726-86779E8B055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3F5E62-A365-499A-A79C-57E51AF3807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674A4915-D786-4C3E-9226-3C85C0E768C3}"/>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3E680649-B12B-4D70-A92F-6759833EE33B}"/>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D7EB1081-24A1-4421-B81D-DBC7C54F875B}"/>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E6E02E34-74A9-484C-8307-CA5E7BE4D5C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A7F580C5-78B1-400F-9B12-3345D2EB3005}"/>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59630</xdr:rowOff>
    </xdr:to>
    <xdr:cxnSp macro="">
      <xdr:nvCxnSpPr>
        <xdr:cNvPr id="320" name="直線コネクタ 319">
          <a:extLst>
            <a:ext uri="{FF2B5EF4-FFF2-40B4-BE49-F238E27FC236}">
              <a16:creationId xmlns:a16="http://schemas.microsoft.com/office/drawing/2014/main" id="{3EBE9A1E-C74C-4013-A30E-10B64462FCEA}"/>
            </a:ext>
          </a:extLst>
        </xdr:cNvPr>
        <xdr:cNvCxnSpPr/>
      </xdr:nvCxnSpPr>
      <xdr:spPr>
        <a:xfrm>
          <a:off x="16179800" y="10489354"/>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BFD76780-13F1-4788-9504-04B7A7F9E111}"/>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C53632B1-4C67-4250-B652-4620CB8C67CC}"/>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xdr:rowOff>
    </xdr:from>
    <xdr:to>
      <xdr:col>77</xdr:col>
      <xdr:colOff>44450</xdr:colOff>
      <xdr:row>61</xdr:row>
      <xdr:rowOff>30904</xdr:rowOff>
    </xdr:to>
    <xdr:cxnSp macro="">
      <xdr:nvCxnSpPr>
        <xdr:cNvPr id="323" name="直線コネクタ 322">
          <a:extLst>
            <a:ext uri="{FF2B5EF4-FFF2-40B4-BE49-F238E27FC236}">
              <a16:creationId xmlns:a16="http://schemas.microsoft.com/office/drawing/2014/main" id="{6E7B29C7-A4B9-491B-92C7-9C2C21C202BC}"/>
            </a:ext>
          </a:extLst>
        </xdr:cNvPr>
        <xdr:cNvCxnSpPr/>
      </xdr:nvCxnSpPr>
      <xdr:spPr>
        <a:xfrm>
          <a:off x="15290800" y="1046407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B4A7F3CC-1F3F-40DA-ADAC-6FBACB5D6C6D}"/>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32CC6FA6-3806-4735-B398-2BD5D360E821}"/>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150646</xdr:rowOff>
    </xdr:from>
    <xdr:to>
      <xdr:col>72</xdr:col>
      <xdr:colOff>203200</xdr:colOff>
      <xdr:row>61</xdr:row>
      <xdr:rowOff>5624</xdr:rowOff>
    </xdr:to>
    <xdr:cxnSp macro="">
      <xdr:nvCxnSpPr>
        <xdr:cNvPr id="326" name="直線コネクタ 325">
          <a:extLst>
            <a:ext uri="{FF2B5EF4-FFF2-40B4-BE49-F238E27FC236}">
              <a16:creationId xmlns:a16="http://schemas.microsoft.com/office/drawing/2014/main" id="{D00B3DDB-647A-4B65-8421-9AEC02D9D287}"/>
            </a:ext>
          </a:extLst>
        </xdr:cNvPr>
        <xdr:cNvCxnSpPr/>
      </xdr:nvCxnSpPr>
      <xdr:spPr>
        <a:xfrm>
          <a:off x="14401800" y="1043764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F4FE4231-A9F1-4819-8B23-EBB83A16407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C5128AEA-6F1A-4634-B798-21A8173D4821}"/>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150646</xdr:rowOff>
    </xdr:to>
    <xdr:cxnSp macro="">
      <xdr:nvCxnSpPr>
        <xdr:cNvPr id="329" name="直線コネクタ 328">
          <a:extLst>
            <a:ext uri="{FF2B5EF4-FFF2-40B4-BE49-F238E27FC236}">
              <a16:creationId xmlns:a16="http://schemas.microsoft.com/office/drawing/2014/main" id="{93BC49E0-5CF6-4F23-95B7-A2B063EC8173}"/>
            </a:ext>
          </a:extLst>
        </xdr:cNvPr>
        <xdr:cNvCxnSpPr/>
      </xdr:nvCxnSpPr>
      <xdr:spPr>
        <a:xfrm>
          <a:off x="13512800" y="1038364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91F5EA32-82BC-4655-848E-21127A072492}"/>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3F518C2C-8996-4AB5-9897-F9F936E15588}"/>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7304FFF4-1521-4430-B2E4-EB1CB362C8A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804E7D2D-96AC-47CB-A2D8-D51CFF0EFCB5}"/>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5A1FFDB-DD1A-49E7-842C-70794626863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4F0FC55-6934-4A2A-AB3A-8DB8DEA6E28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9CF9D6A-1601-4026-92F6-4F2ECB533B5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4540F65-C1C4-48D1-A441-B17DDD6DDF8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2CBA87A-D8F2-43CB-8196-E8CC12454C2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8830</xdr:rowOff>
    </xdr:from>
    <xdr:to>
      <xdr:col>81</xdr:col>
      <xdr:colOff>95250</xdr:colOff>
      <xdr:row>61</xdr:row>
      <xdr:rowOff>110430</xdr:rowOff>
    </xdr:to>
    <xdr:sp macro="" textlink="">
      <xdr:nvSpPr>
        <xdr:cNvPr id="339" name="楕円 338">
          <a:extLst>
            <a:ext uri="{FF2B5EF4-FFF2-40B4-BE49-F238E27FC236}">
              <a16:creationId xmlns:a16="http://schemas.microsoft.com/office/drawing/2014/main" id="{B38ADCAD-4515-496F-BE1A-5526F71178C4}"/>
            </a:ext>
          </a:extLst>
        </xdr:cNvPr>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25357</xdr:rowOff>
    </xdr:from>
    <xdr:ext cx="762000" cy="259045"/>
    <xdr:sp macro="" textlink="">
      <xdr:nvSpPr>
        <xdr:cNvPr id="340" name="定員管理の状況該当値テキスト">
          <a:extLst>
            <a:ext uri="{FF2B5EF4-FFF2-40B4-BE49-F238E27FC236}">
              <a16:creationId xmlns:a16="http://schemas.microsoft.com/office/drawing/2014/main" id="{09D6D4DD-C4D9-4ACB-BC5A-CCD0C436D26A}"/>
            </a:ext>
          </a:extLst>
        </xdr:cNvPr>
        <xdr:cNvSpPr txBox="1"/>
      </xdr:nvSpPr>
      <xdr:spPr>
        <a:xfrm>
          <a:off x="17106900" y="103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1" name="楕円 340">
          <a:extLst>
            <a:ext uri="{FF2B5EF4-FFF2-40B4-BE49-F238E27FC236}">
              <a16:creationId xmlns:a16="http://schemas.microsoft.com/office/drawing/2014/main" id="{C7C3FAB6-E600-4EF1-B56B-DA7836607FB0}"/>
            </a:ext>
          </a:extLst>
        </xdr:cNvPr>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2" name="テキスト ボックス 341">
          <a:extLst>
            <a:ext uri="{FF2B5EF4-FFF2-40B4-BE49-F238E27FC236}">
              <a16:creationId xmlns:a16="http://schemas.microsoft.com/office/drawing/2014/main" id="{D0FD7FD6-2E51-4D4B-B8B5-9143001FAAB5}"/>
            </a:ext>
          </a:extLst>
        </xdr:cNvPr>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126274</xdr:rowOff>
    </xdr:from>
    <xdr:to>
      <xdr:col>73</xdr:col>
      <xdr:colOff>44450</xdr:colOff>
      <xdr:row>61</xdr:row>
      <xdr:rowOff>56424</xdr:rowOff>
    </xdr:to>
    <xdr:sp macro="" textlink="">
      <xdr:nvSpPr>
        <xdr:cNvPr id="343" name="楕円 342">
          <a:extLst>
            <a:ext uri="{FF2B5EF4-FFF2-40B4-BE49-F238E27FC236}">
              <a16:creationId xmlns:a16="http://schemas.microsoft.com/office/drawing/2014/main" id="{CE887E8C-1330-4BF2-A7C4-2EF2FD9D323D}"/>
            </a:ext>
          </a:extLst>
        </xdr:cNvPr>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66601</xdr:rowOff>
    </xdr:from>
    <xdr:ext cx="762000" cy="259045"/>
    <xdr:sp macro="" textlink="">
      <xdr:nvSpPr>
        <xdr:cNvPr id="344" name="テキスト ボックス 343">
          <a:extLst>
            <a:ext uri="{FF2B5EF4-FFF2-40B4-BE49-F238E27FC236}">
              <a16:creationId xmlns:a16="http://schemas.microsoft.com/office/drawing/2014/main" id="{9E8ED28D-DD5F-4351-83C8-8E3EAD6DEFAF}"/>
            </a:ext>
          </a:extLst>
        </xdr:cNvPr>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99846</xdr:rowOff>
    </xdr:from>
    <xdr:to>
      <xdr:col>68</xdr:col>
      <xdr:colOff>203200</xdr:colOff>
      <xdr:row>61</xdr:row>
      <xdr:rowOff>29996</xdr:rowOff>
    </xdr:to>
    <xdr:sp macro="" textlink="">
      <xdr:nvSpPr>
        <xdr:cNvPr id="345" name="楕円 344">
          <a:extLst>
            <a:ext uri="{FF2B5EF4-FFF2-40B4-BE49-F238E27FC236}">
              <a16:creationId xmlns:a16="http://schemas.microsoft.com/office/drawing/2014/main" id="{8F00C6CD-16BD-4B30-9B36-A9E9B7C03FC3}"/>
            </a:ext>
          </a:extLst>
        </xdr:cNvPr>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40173</xdr:rowOff>
    </xdr:from>
    <xdr:ext cx="762000" cy="259045"/>
    <xdr:sp macro="" textlink="">
      <xdr:nvSpPr>
        <xdr:cNvPr id="346" name="テキスト ボックス 345">
          <a:extLst>
            <a:ext uri="{FF2B5EF4-FFF2-40B4-BE49-F238E27FC236}">
              <a16:creationId xmlns:a16="http://schemas.microsoft.com/office/drawing/2014/main" id="{328F4A2A-DFAD-4534-8B3B-44385396FB28}"/>
            </a:ext>
          </a:extLst>
        </xdr:cNvPr>
        <xdr:cNvSpPr txBox="1"/>
      </xdr:nvSpPr>
      <xdr:spPr>
        <a:xfrm>
          <a:off x="14020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47" name="楕円 346">
          <a:extLst>
            <a:ext uri="{FF2B5EF4-FFF2-40B4-BE49-F238E27FC236}">
              <a16:creationId xmlns:a16="http://schemas.microsoft.com/office/drawing/2014/main" id="{7AE00B0A-A503-4795-88FC-FE1D16BFEA00}"/>
            </a:ext>
          </a:extLst>
        </xdr:cNvPr>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48" name="テキスト ボックス 347">
          <a:extLst>
            <a:ext uri="{FF2B5EF4-FFF2-40B4-BE49-F238E27FC236}">
              <a16:creationId xmlns:a16="http://schemas.microsoft.com/office/drawing/2014/main" id="{A429C4E9-EF06-40A7-8BC6-8A38C004A345}"/>
            </a:ext>
          </a:extLst>
        </xdr:cNvPr>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12B5251-6A57-4392-A35B-76071EF4C98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D026E11-7A4E-418F-92E9-5CEC0EDFD46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7986E44-560D-4651-AB0B-B3F01189E7D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B9A1819-81A4-41F6-8301-570A0DCD5AB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181E82D9-D534-416A-BCCB-91D090D3919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7476E1C-8799-42DD-9839-0500567C4CD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E46E78D-7D42-46A0-8341-9971D5A61BF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742949AF-9D60-4596-923C-B54B745C17A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1681DDC-325F-4767-BCB5-1FF9B7240BB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0CA4BCF-5B8F-43E7-874B-5C63EFD12DF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591001C-F131-4741-BE1A-CE5EF0FBDB8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935A577-15A0-4D68-85E1-6730A51DCF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65476F12-1981-4726-9DFD-E8C3FD47DA4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分子の元利償還金の増＋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百万円も大きいが、分母の臨時財政対策債振替相当額の減△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が大きく比率を下げる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った。これまでの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年度を境に増加傾向へと転じている。過疎債・緊防債等の借入額の大きな事業の元金償還が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年度から始まっており、その他の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老朽化した公共施設等の更新にかかる起債発行が見込まれて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、当面の間、比率の悪化が懸念されるため、中長期的な財政見通しに基づき、公債費の動向を注視する必要がある。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F379E9E-002C-4E8A-857B-81A19202814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EC37462-6FD3-457C-AC4D-9292DCB3355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E81F689-8371-41A2-A1BD-72B16AF76EE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8E0F74C-A47A-4FD6-A0F3-BA7D5522E5C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2A9D2B3F-D5C4-41AE-A529-F51BFAD579B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12FD21C-B21B-4FB9-8EF4-A513B5B8B2A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FFE814BA-1206-479C-BDA2-A437BE5816C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DD57ECC-4492-4048-8A29-2432058F7B5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B16B4448-83C6-4C39-B52C-8989577423E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72C7006-8CCE-43D0-A62D-DF2BD15AF97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7CB40D62-82B0-4B0F-B5FD-42B8E5FB156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39753EC-9157-4169-883B-246958AD483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C97C512A-0B06-4921-B064-2D642F87891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617FABF4-FA4C-401F-9D2B-4A7E58F43A7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5B84E47E-DD5E-4721-A9DB-AD3C92D10021}"/>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4C195C69-03F5-4F49-B1DA-89E6A4624F7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EC0BF61D-3D36-42A5-A011-1B22EBD23983}"/>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6D65F602-EDE5-414C-A1C1-C6168D95C9DD}"/>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7C3BE626-7B9F-4842-AB5E-679CBB24E735}"/>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E2464025-4F01-4D5E-BFAF-F856A1927EDE}"/>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BDBF9569-B2F3-4D46-86DC-39209DCEE9DC}"/>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103011</xdr:rowOff>
    </xdr:to>
    <xdr:cxnSp macro="">
      <xdr:nvCxnSpPr>
        <xdr:cNvPr id="383" name="直線コネクタ 382">
          <a:extLst>
            <a:ext uri="{FF2B5EF4-FFF2-40B4-BE49-F238E27FC236}">
              <a16:creationId xmlns:a16="http://schemas.microsoft.com/office/drawing/2014/main" id="{C17440A9-4F0E-40F6-A233-21E38CB32F26}"/>
            </a:ext>
          </a:extLst>
        </xdr:cNvPr>
        <xdr:cNvCxnSpPr/>
      </xdr:nvCxnSpPr>
      <xdr:spPr>
        <a:xfrm>
          <a:off x="16179800" y="70654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A321B8C3-D6DC-4E5C-821A-07126E7CEFFD}"/>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3FE39C99-EB73-4C5E-A239-0BD64417DCB1}"/>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62795</xdr:rowOff>
    </xdr:to>
    <xdr:cxnSp macro="">
      <xdr:nvCxnSpPr>
        <xdr:cNvPr id="386" name="直線コネクタ 385">
          <a:extLst>
            <a:ext uri="{FF2B5EF4-FFF2-40B4-BE49-F238E27FC236}">
              <a16:creationId xmlns:a16="http://schemas.microsoft.com/office/drawing/2014/main" id="{A9509CD2-0660-414E-B3A8-DA2A6850381B}"/>
            </a:ext>
          </a:extLst>
        </xdr:cNvPr>
        <xdr:cNvCxnSpPr/>
      </xdr:nvCxnSpPr>
      <xdr:spPr>
        <a:xfrm flipV="1">
          <a:off x="15290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B8BC70B8-8947-437C-80B2-E92ABFE0FE5C}"/>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62F02F82-EC86-432B-81B6-8FD2B00025AC}"/>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143228</xdr:rowOff>
    </xdr:to>
    <xdr:cxnSp macro="">
      <xdr:nvCxnSpPr>
        <xdr:cNvPr id="389" name="直線コネクタ 388">
          <a:extLst>
            <a:ext uri="{FF2B5EF4-FFF2-40B4-BE49-F238E27FC236}">
              <a16:creationId xmlns:a16="http://schemas.microsoft.com/office/drawing/2014/main" id="{1C351EE0-2C80-43D5-B8F1-30EFFEFA22E9}"/>
            </a:ext>
          </a:extLst>
        </xdr:cNvPr>
        <xdr:cNvCxnSpPr/>
      </xdr:nvCxnSpPr>
      <xdr:spPr>
        <a:xfrm flipV="1">
          <a:off x="14401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7B2A3B03-ECF6-4724-B9F0-949EAC0FC7F2}"/>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a:extLst>
            <a:ext uri="{FF2B5EF4-FFF2-40B4-BE49-F238E27FC236}">
              <a16:creationId xmlns:a16="http://schemas.microsoft.com/office/drawing/2014/main" id="{DB92040C-E22B-4287-9C2F-D3F4C5D0E8AC}"/>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143228</xdr:rowOff>
    </xdr:from>
    <xdr:to>
      <xdr:col>68</xdr:col>
      <xdr:colOff>152400</xdr:colOff>
      <xdr:row>41</xdr:row>
      <xdr:rowOff>156633</xdr:rowOff>
    </xdr:to>
    <xdr:cxnSp macro="">
      <xdr:nvCxnSpPr>
        <xdr:cNvPr id="392" name="直線コネクタ 391">
          <a:extLst>
            <a:ext uri="{FF2B5EF4-FFF2-40B4-BE49-F238E27FC236}">
              <a16:creationId xmlns:a16="http://schemas.microsoft.com/office/drawing/2014/main" id="{EF47B234-00AB-493E-84D0-95DBD122321A}"/>
            </a:ext>
          </a:extLst>
        </xdr:cNvPr>
        <xdr:cNvCxnSpPr/>
      </xdr:nvCxnSpPr>
      <xdr:spPr>
        <a:xfrm flipV="1">
          <a:off x="13512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CB8BFC38-42F2-4630-8662-1D2F0E6A84D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BD23FDBA-B482-46F0-B63D-67A0A756872E}"/>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D973D641-E0CF-4651-B7A8-1E919F472F04}"/>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6883DCB8-332A-43CB-B438-78654054E161}"/>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0DB29CE-FD63-4DD6-9C20-4E316EE4D1A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45EC45B-BF7E-40F4-B118-BFD34CE1A51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0A0A5FE-9574-42CD-911F-70B25D45A11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A42CCFA-79AD-461E-B0AB-EA262897658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7D4C158-4456-4FC0-9003-0B2CD28FEB6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2" name="楕円 401">
          <a:extLst>
            <a:ext uri="{FF2B5EF4-FFF2-40B4-BE49-F238E27FC236}">
              <a16:creationId xmlns:a16="http://schemas.microsoft.com/office/drawing/2014/main" id="{E68D7961-1A59-47B1-A2BD-C57D7AAF4283}"/>
            </a:ext>
          </a:extLst>
        </xdr:cNvPr>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3" name="公債費負担の状況該当値テキスト">
          <a:extLst>
            <a:ext uri="{FF2B5EF4-FFF2-40B4-BE49-F238E27FC236}">
              <a16:creationId xmlns:a16="http://schemas.microsoft.com/office/drawing/2014/main" id="{484AA599-EA06-4070-8E12-171AA00A4CEC}"/>
            </a:ext>
          </a:extLst>
        </xdr:cNvPr>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id="{00B9ABE9-B5D5-4B7C-A7AF-61C188DCB9AE}"/>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5" name="テキスト ボックス 404">
          <a:extLst>
            <a:ext uri="{FF2B5EF4-FFF2-40B4-BE49-F238E27FC236}">
              <a16:creationId xmlns:a16="http://schemas.microsoft.com/office/drawing/2014/main" id="{263DCC07-E9D2-4325-9411-1FD3A77D50B1}"/>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06" name="楕円 405">
          <a:extLst>
            <a:ext uri="{FF2B5EF4-FFF2-40B4-BE49-F238E27FC236}">
              <a16:creationId xmlns:a16="http://schemas.microsoft.com/office/drawing/2014/main" id="{7DC69E2C-92DE-40BB-A2A0-FFE6EDBB5656}"/>
            </a:ext>
          </a:extLst>
        </xdr:cNvPr>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98372</xdr:rowOff>
    </xdr:from>
    <xdr:ext cx="762000" cy="259045"/>
    <xdr:sp macro="" textlink="">
      <xdr:nvSpPr>
        <xdr:cNvPr id="407" name="テキスト ボックス 406">
          <a:extLst>
            <a:ext uri="{FF2B5EF4-FFF2-40B4-BE49-F238E27FC236}">
              <a16:creationId xmlns:a16="http://schemas.microsoft.com/office/drawing/2014/main" id="{3C43E71E-D371-4F73-B64D-4F99DC7C27A6}"/>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8" name="楕円 407">
          <a:extLst>
            <a:ext uri="{FF2B5EF4-FFF2-40B4-BE49-F238E27FC236}">
              <a16:creationId xmlns:a16="http://schemas.microsoft.com/office/drawing/2014/main" id="{C0510C72-4337-47E0-AEC3-4A38CD4489B0}"/>
            </a:ext>
          </a:extLst>
        </xdr:cNvPr>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409" name="テキスト ボックス 408">
          <a:extLst>
            <a:ext uri="{FF2B5EF4-FFF2-40B4-BE49-F238E27FC236}">
              <a16:creationId xmlns:a16="http://schemas.microsoft.com/office/drawing/2014/main" id="{F71AE996-C3FE-4DB9-A4F8-461D785E2A5A}"/>
            </a:ext>
          </a:extLst>
        </xdr:cNvPr>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a:extLst>
            <a:ext uri="{FF2B5EF4-FFF2-40B4-BE49-F238E27FC236}">
              <a16:creationId xmlns:a16="http://schemas.microsoft.com/office/drawing/2014/main" id="{A7584D29-B207-4209-87AF-A4001D082547}"/>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63C781F3-5E30-40FE-B48F-3EB3BCD7E51E}"/>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F0084381-19E6-46F8-B490-0E8A1E1E3BC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3A63FEDF-D3ED-4DB6-8632-DC664F12A2D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1266BE85-2C9A-4C90-AC7F-4681EC3ADC1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E8ADDAA9-12A3-4B51-B06E-74306B8751E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6CC12A-6D7F-47F9-8005-EF9A83CE751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FBEB9B56-6AD4-4757-8AC5-8F955B45686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72094C9C-1DE7-4C60-A2F1-307CC53452C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2147BA8D-C4D1-404F-A5A3-843080D1429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9B80B97-DC63-4108-AC1E-475272E5A35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7DA5FEB2-69CD-4918-8211-905C41788F3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B1BEB355-903C-4472-B911-4A60F7DCA69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886FBAC7-454C-4582-A159-6D89F2812EA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A5318C2F-98AA-4D79-A522-753E44C45B2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の悪化となった。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地方債の現在高の伸びもあるが、臨時財政対策債△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百万円による標準財政規模の減で比率の分母が分子より大幅に減となったこと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E41D16CE-EEE8-4EF5-8D61-47047267943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E5FE2881-377F-42EC-B238-9CFC157EBF8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C9E9721E-BD03-4050-8D60-B97821CDB1D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ECF4BD7-182C-4A63-98C8-BFEC966ED7C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97A182D2-7381-49FD-B498-828E4B5CC3F1}"/>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B582A2FC-F23D-4F21-88A2-46A0A5F694A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D6267B58-26C9-4915-AE30-B34F07C6171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E7FFD13-D780-4FF9-9799-EC5B8D559BE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B86085C9-FD8F-4038-80F3-C5077988D3A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4CD2B139-1F7C-46B7-9430-14F74FA1AD5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F50121FF-CC55-485F-A49C-2DEA849D7AD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83E5557D-FE5D-43A3-B6AB-91009B21C23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6E5B883C-FBA5-4768-8A1F-1BC992D03BD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9270397-F236-46D1-88B7-AC9E130733D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A961F92-19AC-413A-8D3A-29C46014271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630E4F8-1B48-4AD3-B823-E5A0F98BB751}"/>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4C65D996-C640-4A75-8289-D2CA9C92EBD5}"/>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8FEB3A5D-ABFD-4547-8AFB-425A4CE2DCB2}"/>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F517ACC9-D3C4-4C83-9600-9C3593CAD21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F6E560E-41B2-474F-ABF7-7B2CB929E69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47484</xdr:rowOff>
    </xdr:from>
    <xdr:to>
      <xdr:col>81</xdr:col>
      <xdr:colOff>44450</xdr:colOff>
      <xdr:row>19</xdr:row>
      <xdr:rowOff>70273</xdr:rowOff>
    </xdr:to>
    <xdr:cxnSp macro="">
      <xdr:nvCxnSpPr>
        <xdr:cNvPr id="445" name="直線コネクタ 444">
          <a:extLst>
            <a:ext uri="{FF2B5EF4-FFF2-40B4-BE49-F238E27FC236}">
              <a16:creationId xmlns:a16="http://schemas.microsoft.com/office/drawing/2014/main" id="{0640EEBD-8476-4422-BBAE-D2C43EF9C46B}"/>
            </a:ext>
          </a:extLst>
        </xdr:cNvPr>
        <xdr:cNvCxnSpPr/>
      </xdr:nvCxnSpPr>
      <xdr:spPr>
        <a:xfrm>
          <a:off x="16179800" y="3305034"/>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a:extLst>
            <a:ext uri="{FF2B5EF4-FFF2-40B4-BE49-F238E27FC236}">
              <a16:creationId xmlns:a16="http://schemas.microsoft.com/office/drawing/2014/main" id="{55905F9D-AFD8-49A6-B0D6-AAD242AB1B9A}"/>
            </a:ext>
          </a:extLst>
        </xdr:cNvPr>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B898B50A-270D-4A53-9B5A-D5F871E76123}"/>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47484</xdr:rowOff>
    </xdr:from>
    <xdr:to>
      <xdr:col>77</xdr:col>
      <xdr:colOff>44450</xdr:colOff>
      <xdr:row>20</xdr:row>
      <xdr:rowOff>69074</xdr:rowOff>
    </xdr:to>
    <xdr:cxnSp macro="">
      <xdr:nvCxnSpPr>
        <xdr:cNvPr id="448" name="直線コネクタ 447">
          <a:extLst>
            <a:ext uri="{FF2B5EF4-FFF2-40B4-BE49-F238E27FC236}">
              <a16:creationId xmlns:a16="http://schemas.microsoft.com/office/drawing/2014/main" id="{AA875DC7-24FE-4BB1-8A14-C21E89413885}"/>
            </a:ext>
          </a:extLst>
        </xdr:cNvPr>
        <xdr:cNvCxnSpPr/>
      </xdr:nvCxnSpPr>
      <xdr:spPr>
        <a:xfrm flipV="1">
          <a:off x="15290800" y="33050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AEF793F6-B120-435C-8380-3FE2DC8F6F34}"/>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A3BA2538-0A50-450D-B3A3-A144B4D3EAE9}"/>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122555</xdr:rowOff>
    </xdr:from>
    <xdr:to>
      <xdr:col>72</xdr:col>
      <xdr:colOff>203200</xdr:colOff>
      <xdr:row>20</xdr:row>
      <xdr:rowOff>69074</xdr:rowOff>
    </xdr:to>
    <xdr:cxnSp macro="">
      <xdr:nvCxnSpPr>
        <xdr:cNvPr id="451" name="直線コネクタ 450">
          <a:extLst>
            <a:ext uri="{FF2B5EF4-FFF2-40B4-BE49-F238E27FC236}">
              <a16:creationId xmlns:a16="http://schemas.microsoft.com/office/drawing/2014/main" id="{10F6CA77-37D6-4B3E-82C8-8F0A164A7654}"/>
            </a:ext>
          </a:extLst>
        </xdr:cNvPr>
        <xdr:cNvCxnSpPr/>
      </xdr:nvCxnSpPr>
      <xdr:spPr>
        <a:xfrm>
          <a:off x="14401800" y="3380105"/>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A630193F-8A7F-4143-9C79-B49C7C038DDA}"/>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a:extLst>
            <a:ext uri="{FF2B5EF4-FFF2-40B4-BE49-F238E27FC236}">
              <a16:creationId xmlns:a16="http://schemas.microsoft.com/office/drawing/2014/main" id="{61164203-42EB-413C-B8E2-F58AAAF38247}"/>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52846</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AAB49B92-756F-4BED-A72F-409F51B5EFAB}"/>
            </a:ext>
          </a:extLst>
        </xdr:cNvPr>
        <xdr:cNvCxnSpPr/>
      </xdr:nvCxnSpPr>
      <xdr:spPr>
        <a:xfrm>
          <a:off x="13512800" y="3310396"/>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a:extLst>
            <a:ext uri="{FF2B5EF4-FFF2-40B4-BE49-F238E27FC236}">
              <a16:creationId xmlns:a16="http://schemas.microsoft.com/office/drawing/2014/main" id="{EB2E6D24-05D0-499C-BDC2-E9EABA04CB8B}"/>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AC8CFABF-8218-4D23-90A2-C56CD1A549F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a:extLst>
            <a:ext uri="{FF2B5EF4-FFF2-40B4-BE49-F238E27FC236}">
              <a16:creationId xmlns:a16="http://schemas.microsoft.com/office/drawing/2014/main" id="{1FE3584B-6CB6-4094-A142-80B5B4D8C4FE}"/>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2C9BAFC6-6045-4754-8BC3-B37B7C0CA5AB}"/>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A9DAAF4-A9A7-4D0F-A788-557F250E27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0A321D3-34B0-4E44-9B2F-830ED7940DC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7C6A2BA-8956-41A1-94C6-1F97C7D5128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62A1CC8-74B3-45B2-9A5C-B12C5A2165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1434333-2456-42F9-9D09-5C6CD7F334C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19473</xdr:rowOff>
    </xdr:from>
    <xdr:to>
      <xdr:col>81</xdr:col>
      <xdr:colOff>95250</xdr:colOff>
      <xdr:row>19</xdr:row>
      <xdr:rowOff>121073</xdr:rowOff>
    </xdr:to>
    <xdr:sp macro="" textlink="">
      <xdr:nvSpPr>
        <xdr:cNvPr id="464" name="楕円 463">
          <a:extLst>
            <a:ext uri="{FF2B5EF4-FFF2-40B4-BE49-F238E27FC236}">
              <a16:creationId xmlns:a16="http://schemas.microsoft.com/office/drawing/2014/main" id="{2C7A0E7A-6162-437C-B5EB-DA05B8637973}"/>
            </a:ext>
          </a:extLst>
        </xdr:cNvPr>
        <xdr:cNvSpPr/>
      </xdr:nvSpPr>
      <xdr:spPr>
        <a:xfrm>
          <a:off x="169672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163000</xdr:rowOff>
    </xdr:from>
    <xdr:ext cx="762000" cy="259045"/>
    <xdr:sp macro="" textlink="">
      <xdr:nvSpPr>
        <xdr:cNvPr id="465" name="将来負担の状況該当値テキスト">
          <a:extLst>
            <a:ext uri="{FF2B5EF4-FFF2-40B4-BE49-F238E27FC236}">
              <a16:creationId xmlns:a16="http://schemas.microsoft.com/office/drawing/2014/main" id="{CECD2757-0207-417F-BAF0-54D1499D756B}"/>
            </a:ext>
          </a:extLst>
        </xdr:cNvPr>
        <xdr:cNvSpPr txBox="1"/>
      </xdr:nvSpPr>
      <xdr:spPr>
        <a:xfrm>
          <a:off x="17106900" y="324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168134</xdr:rowOff>
    </xdr:from>
    <xdr:to>
      <xdr:col>77</xdr:col>
      <xdr:colOff>95250</xdr:colOff>
      <xdr:row>19</xdr:row>
      <xdr:rowOff>98284</xdr:rowOff>
    </xdr:to>
    <xdr:sp macro="" textlink="">
      <xdr:nvSpPr>
        <xdr:cNvPr id="466" name="楕円 465">
          <a:extLst>
            <a:ext uri="{FF2B5EF4-FFF2-40B4-BE49-F238E27FC236}">
              <a16:creationId xmlns:a16="http://schemas.microsoft.com/office/drawing/2014/main" id="{767D991F-1119-4CA3-B3AB-23DC8058AF13}"/>
            </a:ext>
          </a:extLst>
        </xdr:cNvPr>
        <xdr:cNvSpPr/>
      </xdr:nvSpPr>
      <xdr:spPr>
        <a:xfrm>
          <a:off x="16129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83061</xdr:rowOff>
    </xdr:from>
    <xdr:ext cx="736600" cy="259045"/>
    <xdr:sp macro="" textlink="">
      <xdr:nvSpPr>
        <xdr:cNvPr id="467" name="テキスト ボックス 466">
          <a:extLst>
            <a:ext uri="{FF2B5EF4-FFF2-40B4-BE49-F238E27FC236}">
              <a16:creationId xmlns:a16="http://schemas.microsoft.com/office/drawing/2014/main" id="{CEC99A80-A1D5-49D3-AABD-F0A01EE15BDB}"/>
            </a:ext>
          </a:extLst>
        </xdr:cNvPr>
        <xdr:cNvSpPr txBox="1"/>
      </xdr:nvSpPr>
      <xdr:spPr>
        <a:xfrm>
          <a:off x="15798800" y="334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18274</xdr:rowOff>
    </xdr:from>
    <xdr:to>
      <xdr:col>73</xdr:col>
      <xdr:colOff>44450</xdr:colOff>
      <xdr:row>20</xdr:row>
      <xdr:rowOff>119874</xdr:rowOff>
    </xdr:to>
    <xdr:sp macro="" textlink="">
      <xdr:nvSpPr>
        <xdr:cNvPr id="468" name="楕円 467">
          <a:extLst>
            <a:ext uri="{FF2B5EF4-FFF2-40B4-BE49-F238E27FC236}">
              <a16:creationId xmlns:a16="http://schemas.microsoft.com/office/drawing/2014/main" id="{FD24612F-A9F9-46B6-9991-615611502A24}"/>
            </a:ext>
          </a:extLst>
        </xdr:cNvPr>
        <xdr:cNvSpPr/>
      </xdr:nvSpPr>
      <xdr:spPr>
        <a:xfrm>
          <a:off x="152400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104651</xdr:rowOff>
    </xdr:from>
    <xdr:ext cx="762000" cy="259045"/>
    <xdr:sp macro="" textlink="">
      <xdr:nvSpPr>
        <xdr:cNvPr id="469" name="テキスト ボックス 468">
          <a:extLst>
            <a:ext uri="{FF2B5EF4-FFF2-40B4-BE49-F238E27FC236}">
              <a16:creationId xmlns:a16="http://schemas.microsoft.com/office/drawing/2014/main" id="{726AC348-AC09-4EF3-98E9-451FF066FB1A}"/>
            </a:ext>
          </a:extLst>
        </xdr:cNvPr>
        <xdr:cNvSpPr txBox="1"/>
      </xdr:nvSpPr>
      <xdr:spPr>
        <a:xfrm>
          <a:off x="14909800" y="353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71755</xdr:rowOff>
    </xdr:from>
    <xdr:to>
      <xdr:col>68</xdr:col>
      <xdr:colOff>203200</xdr:colOff>
      <xdr:row>20</xdr:row>
      <xdr:rowOff>1905</xdr:rowOff>
    </xdr:to>
    <xdr:sp macro="" textlink="">
      <xdr:nvSpPr>
        <xdr:cNvPr id="470" name="楕円 469">
          <a:extLst>
            <a:ext uri="{FF2B5EF4-FFF2-40B4-BE49-F238E27FC236}">
              <a16:creationId xmlns:a16="http://schemas.microsoft.com/office/drawing/2014/main" id="{ED6FE955-4AA1-4C98-A731-745D9D3522E5}"/>
            </a:ext>
          </a:extLst>
        </xdr:cNvPr>
        <xdr:cNvSpPr/>
      </xdr:nvSpPr>
      <xdr:spPr>
        <a:xfrm>
          <a:off x="14351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158132</xdr:rowOff>
    </xdr:from>
    <xdr:ext cx="762000" cy="259045"/>
    <xdr:sp macro="" textlink="">
      <xdr:nvSpPr>
        <xdr:cNvPr id="471" name="テキスト ボックス 470">
          <a:extLst>
            <a:ext uri="{FF2B5EF4-FFF2-40B4-BE49-F238E27FC236}">
              <a16:creationId xmlns:a16="http://schemas.microsoft.com/office/drawing/2014/main" id="{67534354-949A-496C-862E-7943736A98F8}"/>
            </a:ext>
          </a:extLst>
        </xdr:cNvPr>
        <xdr:cNvSpPr txBox="1"/>
      </xdr:nvSpPr>
      <xdr:spPr>
        <a:xfrm>
          <a:off x="14020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2046</xdr:rowOff>
    </xdr:from>
    <xdr:to>
      <xdr:col>64</xdr:col>
      <xdr:colOff>152400</xdr:colOff>
      <xdr:row>19</xdr:row>
      <xdr:rowOff>103646</xdr:rowOff>
    </xdr:to>
    <xdr:sp macro="" textlink="">
      <xdr:nvSpPr>
        <xdr:cNvPr id="472" name="楕円 471">
          <a:extLst>
            <a:ext uri="{FF2B5EF4-FFF2-40B4-BE49-F238E27FC236}">
              <a16:creationId xmlns:a16="http://schemas.microsoft.com/office/drawing/2014/main" id="{E8F8A289-81A5-4202-AA88-D9DE26C935E9}"/>
            </a:ext>
          </a:extLst>
        </xdr:cNvPr>
        <xdr:cNvSpPr/>
      </xdr:nvSpPr>
      <xdr:spPr>
        <a:xfrm>
          <a:off x="13462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88423</xdr:rowOff>
    </xdr:from>
    <xdr:ext cx="762000" cy="259045"/>
    <xdr:sp macro="" textlink="">
      <xdr:nvSpPr>
        <xdr:cNvPr id="473" name="テキスト ボックス 472">
          <a:extLst>
            <a:ext uri="{FF2B5EF4-FFF2-40B4-BE49-F238E27FC236}">
              <a16:creationId xmlns:a16="http://schemas.microsoft.com/office/drawing/2014/main" id="{8AF1A6CB-2D63-4580-8657-4A144413EE15}"/>
            </a:ext>
          </a:extLst>
        </xdr:cNvPr>
        <xdr:cNvSpPr txBox="1"/>
      </xdr:nvSpPr>
      <xdr:spPr>
        <a:xfrm>
          <a:off x="13131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10,187
10,141
217.09
8,462,727
8,290,957
151,671
4,416,134
7,939,918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類似団体比較では、人口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人当たりの職員数及び人件費の経常収支比率ともに下回っている状態が続いている。経常的な人件費は、令和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百万円の増となった。主な要因としては昇給等による人事異動、消防団員報酬等の増によるものである。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臨時財政対策債の減も合わせて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6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568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物件費に係る経常収支比率は、経常的な物件費が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これは輸入燃料費高騰による灯油、電気料の増、融雪溝の保守点検委託料の増のためである。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153670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825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68597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153670</xdr:rowOff>
    </xdr:from>
    <xdr:to>
      <xdr:col>82</xdr:col>
      <xdr:colOff>196850</xdr:colOff>
      <xdr:row>13</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4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100330</xdr:rowOff>
    </xdr:from>
    <xdr:to>
      <xdr:col>78</xdr:col>
      <xdr:colOff>69850</xdr:colOff>
      <xdr:row>13</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14</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2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14</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102870</xdr:rowOff>
    </xdr:from>
    <xdr:to>
      <xdr:col>82</xdr:col>
      <xdr:colOff>158750</xdr:colOff>
      <xdr:row>14</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49530</xdr:rowOff>
    </xdr:from>
    <xdr:to>
      <xdr:col>74</xdr:col>
      <xdr:colOff>31750</xdr:colOff>
      <xdr:row>13</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扶助費については、昨年に比べやや上回ったものの類似団体平均とほぼ同水準の比率で推移している。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経常的な経費は令和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百万円増加し、比率として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％の増となっている。主な要因としては、重度心身障害者医療費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百万円、児童手当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今後も人口減少対策は継続的に実施する予定としており、扶助費に対する町負担は今後は増加傾向の見通しではあるが、必要経費と住民サービスとの費用対効果を見極めたうえで事業を実施していきたい。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59</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年度は前年よりは少なく、例年よりやや雪の多い年であったことから、維持補修費に係る経常経費は除排雪経費の減により、令和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百万円減しているが、経常収支比率としての増減はない。</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また繰出金については、主に後期高齢者医療特別会計、公共下水道事業特別会計等への繰出金が増額し、経常経費ベースで約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％の増となっている。比率を上げる要因として、分母である臨時財政対策債の減も相まって上がっており、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除排雪経費はもちろん、交付税・臨時財政対策債等の国の動向を注視していく必要があると思われる。公営企業会計にあっては独立採算の原則に基づいた収入確保や適切な会計処理を求めながら繰出金を精査していく必要が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12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76200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85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経常的な補助費等総額で令和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主な要因として、青森地域広域事務組合への負担金（衛生費・消防費合わせて）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百万円の減である。経常経費の総額に大きな変動がない限り、今後も同水準を辿る見込みである。補助費は事業自体の精査から経費の圧縮に努めていく必要がある。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41275</xdr:rowOff>
    </xdr:from>
    <xdr:to>
      <xdr:col>82</xdr:col>
      <xdr:colOff>107950</xdr:colOff>
      <xdr:row>36</xdr:row>
      <xdr:rowOff>144145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1347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144145</xdr:rowOff>
    </xdr:from>
    <xdr:to>
      <xdr:col>78</xdr:col>
      <xdr:colOff>69850</xdr:colOff>
      <xdr:row>37</xdr:row>
      <xdr:rowOff>75565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163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132715</xdr:rowOff>
    </xdr:from>
    <xdr:to>
      <xdr:col>73</xdr:col>
      <xdr:colOff>180975</xdr:colOff>
      <xdr:row>37</xdr:row>
      <xdr:rowOff>75565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132715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161925</xdr:rowOff>
    </xdr:from>
    <xdr:to>
      <xdr:col>82</xdr:col>
      <xdr:colOff>158750</xdr:colOff>
      <xdr:row>36</xdr:row>
      <xdr:rowOff>92075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7002</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93345</xdr:rowOff>
    </xdr:from>
    <xdr:to>
      <xdr:col>78</xdr:col>
      <xdr:colOff>120650</xdr:colOff>
      <xdr:row>37</xdr:row>
      <xdr:rowOff>23495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8272</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5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81915</xdr:rowOff>
    </xdr:from>
    <xdr:to>
      <xdr:col>69</xdr:col>
      <xdr:colOff>142875</xdr:colOff>
      <xdr:row>37</xdr:row>
      <xdr:rowOff>12065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168292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しかし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事業費の大規模な更新事業が行われたことにより、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年度をピークに公債費はしばらく減少するものの、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増加に転</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じてい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ることから、中長期的なスパンで公債費を注視していく必要がある。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52705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8143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167005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7914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41275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18432</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は、経費別の経常収支比率が扶助費、補助費等とその他（維持補修費・繰出金）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88900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77</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03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77</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18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127016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5984</xdr:rowOff>
    </xdr:from>
    <xdr:to>
      <xdr:col>29</xdr:col>
      <xdr:colOff>127000</xdr:colOff>
      <xdr:row>18</xdr:row>
      <xdr:rowOff>33296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9709"/>
          <a:ext cx="647700" cy="27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5984</xdr:rowOff>
    </xdr:from>
    <xdr:to>
      <xdr:col>26</xdr:col>
      <xdr:colOff>50800</xdr:colOff>
      <xdr:row>18</xdr:row>
      <xdr:rowOff>130037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9709"/>
          <a:ext cx="698500" cy="1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130037</xdr:rowOff>
    </xdr:from>
    <xdr:to>
      <xdr:col>22</xdr:col>
      <xdr:colOff>114300</xdr:colOff>
      <xdr:row>19</xdr:row>
      <xdr:rowOff>18459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3762"/>
          <a:ext cx="698500" cy="5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18459</xdr:rowOff>
    </xdr:from>
    <xdr:to>
      <xdr:col>18</xdr:col>
      <xdr:colOff>177800</xdr:colOff>
      <xdr:row>19</xdr:row>
      <xdr:rowOff>105664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3634"/>
          <a:ext cx="698500" cy="8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153946</xdr:rowOff>
    </xdr:from>
    <xdr:to>
      <xdr:col>29</xdr:col>
      <xdr:colOff>177800</xdr:colOff>
      <xdr:row>18</xdr:row>
      <xdr:rowOff>84096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126023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126634</xdr:rowOff>
    </xdr:from>
    <xdr:to>
      <xdr:col>26</xdr:col>
      <xdr:colOff>101600</xdr:colOff>
      <xdr:row>18</xdr:row>
      <xdr:rowOff>56784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41561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79237</xdr:rowOff>
    </xdr:from>
    <xdr:to>
      <xdr:col>22</xdr:col>
      <xdr:colOff>165100</xdr:colOff>
      <xdr:row>19</xdr:row>
      <xdr:rowOff>9387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165614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139109</xdr:rowOff>
    </xdr:from>
    <xdr:to>
      <xdr:col>19</xdr:col>
      <xdr:colOff>38100</xdr:colOff>
      <xdr:row>19</xdr:row>
      <xdr:rowOff>69259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54864</xdr:rowOff>
    </xdr:from>
    <xdr:to>
      <xdr:col>15</xdr:col>
      <xdr:colOff>101600</xdr:colOff>
      <xdr:row>19</xdr:row>
      <xdr:rowOff>156464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141241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145364</xdr:rowOff>
    </xdr:from>
    <xdr:to>
      <xdr:col>29</xdr:col>
      <xdr:colOff>127000</xdr:colOff>
      <xdr:row>35</xdr:row>
      <xdr:rowOff>241853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5714"/>
          <a:ext cx="647700" cy="9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241853</xdr:rowOff>
    </xdr:from>
    <xdr:to>
      <xdr:col>26</xdr:col>
      <xdr:colOff>50800</xdr:colOff>
      <xdr:row>35</xdr:row>
      <xdr:rowOff>340493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52203"/>
          <a:ext cx="698500" cy="9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340493</xdr:rowOff>
    </xdr:from>
    <xdr:to>
      <xdr:col>22</xdr:col>
      <xdr:colOff>114300</xdr:colOff>
      <xdr:row>35</xdr:row>
      <xdr:rowOff>342341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50843"/>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293688</xdr:rowOff>
    </xdr:from>
    <xdr:to>
      <xdr:col>18</xdr:col>
      <xdr:colOff>177800</xdr:colOff>
      <xdr:row>35</xdr:row>
      <xdr:rowOff>342341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04038"/>
          <a:ext cx="6985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94564</xdr:rowOff>
    </xdr:from>
    <xdr:to>
      <xdr:col>29</xdr:col>
      <xdr:colOff>177800</xdr:colOff>
      <xdr:row>35</xdr:row>
      <xdr:rowOff>196164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282541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191053</xdr:rowOff>
    </xdr:from>
    <xdr:to>
      <xdr:col>26</xdr:col>
      <xdr:colOff>101600</xdr:colOff>
      <xdr:row>35</xdr:row>
      <xdr:rowOff>292653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0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302830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7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289693</xdr:rowOff>
    </xdr:from>
    <xdr:to>
      <xdr:col>22</xdr:col>
      <xdr:colOff>165100</xdr:colOff>
      <xdr:row>36</xdr:row>
      <xdr:rowOff>48393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33170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291541</xdr:rowOff>
    </xdr:from>
    <xdr:to>
      <xdr:col>19</xdr:col>
      <xdr:colOff>38100</xdr:colOff>
      <xdr:row>36</xdr:row>
      <xdr:rowOff>50241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35018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8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242888</xdr:rowOff>
    </xdr:from>
    <xdr:to>
      <xdr:col>15</xdr:col>
      <xdr:colOff>101600</xdr:colOff>
      <xdr:row>36</xdr:row>
      <xdr:rowOff>1588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10,187
10,141
217.09
8,462,727
8,290,957
151,671
4,416,134
7,939,918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43053</xdr:rowOff>
    </xdr:from>
    <xdr:to>
      <xdr:col>24</xdr:col>
      <xdr:colOff>63500</xdr:colOff>
      <xdr:row>36</xdr:row>
      <xdr:rowOff>97218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5253"/>
          <a:ext cx="838200" cy="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97218</xdr:rowOff>
    </xdr:from>
    <xdr:to>
      <xdr:col>19</xdr:col>
      <xdr:colOff>177800</xdr:colOff>
      <xdr:row>36</xdr:row>
      <xdr:rowOff>123698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9418"/>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37</xdr:row>
      <xdr:rowOff>130010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5898"/>
          <a:ext cx="889000" cy="1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130010</xdr:rowOff>
    </xdr:from>
    <xdr:to>
      <xdr:col>10</xdr:col>
      <xdr:colOff>114300</xdr:colOff>
      <xdr:row>38</xdr:row>
      <xdr:rowOff>18466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3660"/>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163703</xdr:rowOff>
    </xdr:from>
    <xdr:to>
      <xdr:col>24</xdr:col>
      <xdr:colOff>114300</xdr:colOff>
      <xdr:row>36</xdr:row>
      <xdr:rowOff>93853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142130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46418</xdr:rowOff>
    </xdr:from>
    <xdr:to>
      <xdr:col>20</xdr:col>
      <xdr:colOff>38100</xdr:colOff>
      <xdr:row>36</xdr:row>
      <xdr:rowOff>148018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139145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165625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79210</xdr:rowOff>
    </xdr:from>
    <xdr:to>
      <xdr:col>10</xdr:col>
      <xdr:colOff>165100</xdr:colOff>
      <xdr:row>38</xdr:row>
      <xdr:rowOff>9360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139116</xdr:rowOff>
    </xdr:from>
    <xdr:to>
      <xdr:col>6</xdr:col>
      <xdr:colOff>38100</xdr:colOff>
      <xdr:row>38</xdr:row>
      <xdr:rowOff>69266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60393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121154</xdr:rowOff>
    </xdr:from>
    <xdr:to>
      <xdr:col>24</xdr:col>
      <xdr:colOff>63500</xdr:colOff>
      <xdr:row>56</xdr:row>
      <xdr:rowOff>171319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22354"/>
          <a:ext cx="8382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171319</xdr:rowOff>
    </xdr:from>
    <xdr:to>
      <xdr:col>19</xdr:col>
      <xdr:colOff>177800</xdr:colOff>
      <xdr:row>57</xdr:row>
      <xdr:rowOff>39041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72519"/>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39041</xdr:rowOff>
    </xdr:from>
    <xdr:to>
      <xdr:col>15</xdr:col>
      <xdr:colOff>50800</xdr:colOff>
      <xdr:row>57</xdr:row>
      <xdr:rowOff>79291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11691"/>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79291</xdr:rowOff>
    </xdr:from>
    <xdr:to>
      <xdr:col>10</xdr:col>
      <xdr:colOff>114300</xdr:colOff>
      <xdr:row>57</xdr:row>
      <xdr:rowOff>107052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1941"/>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70354</xdr:rowOff>
    </xdr:from>
    <xdr:to>
      <xdr:col>24</xdr:col>
      <xdr:colOff>114300</xdr:colOff>
      <xdr:row>57</xdr:row>
      <xdr:rowOff>504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93231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2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120519</xdr:rowOff>
    </xdr:from>
    <xdr:to>
      <xdr:col>20</xdr:col>
      <xdr:colOff>38100</xdr:colOff>
      <xdr:row>57</xdr:row>
      <xdr:rowOff>50669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67196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9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159691</xdr:rowOff>
    </xdr:from>
    <xdr:to>
      <xdr:col>15</xdr:col>
      <xdr:colOff>101600</xdr:colOff>
      <xdr:row>57</xdr:row>
      <xdr:rowOff>89841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106368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28491</xdr:rowOff>
    </xdr:from>
    <xdr:to>
      <xdr:col>10</xdr:col>
      <xdr:colOff>165100</xdr:colOff>
      <xdr:row>57</xdr:row>
      <xdr:rowOff>130091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121218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56252</xdr:rowOff>
    </xdr:from>
    <xdr:to>
      <xdr:col>6</xdr:col>
      <xdr:colOff>38100</xdr:colOff>
      <xdr:row>57</xdr:row>
      <xdr:rowOff>157852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148979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133642</xdr:rowOff>
    </xdr:from>
    <xdr:to>
      <xdr:col>24</xdr:col>
      <xdr:colOff>63500</xdr:colOff>
      <xdr:row>74</xdr:row>
      <xdr:rowOff>82741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478042"/>
          <a:ext cx="838200" cy="2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133642</xdr:rowOff>
    </xdr:from>
    <xdr:to>
      <xdr:col>19</xdr:col>
      <xdr:colOff>177800</xdr:colOff>
      <xdr:row>74</xdr:row>
      <xdr:rowOff>134975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478042"/>
          <a:ext cx="889000" cy="3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134975</xdr:rowOff>
    </xdr:from>
    <xdr:to>
      <xdr:col>15</xdr:col>
      <xdr:colOff>50800</xdr:colOff>
      <xdr:row>78</xdr:row>
      <xdr:rowOff>54584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22275"/>
          <a:ext cx="8890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111734</xdr:rowOff>
    </xdr:from>
    <xdr:to>
      <xdr:col>10</xdr:col>
      <xdr:colOff>114300</xdr:colOff>
      <xdr:row>78</xdr:row>
      <xdr:rowOff>54584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4193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31941</xdr:rowOff>
    </xdr:from>
    <xdr:to>
      <xdr:col>24</xdr:col>
      <xdr:colOff>114300</xdr:colOff>
      <xdr:row>74</xdr:row>
      <xdr:rowOff>133541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54818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82842</xdr:rowOff>
    </xdr:from>
    <xdr:to>
      <xdr:col>20</xdr:col>
      <xdr:colOff>38100</xdr:colOff>
      <xdr:row>73</xdr:row>
      <xdr:rowOff>12992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29519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2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84175</xdr:rowOff>
    </xdr:from>
    <xdr:to>
      <xdr:col>15</xdr:col>
      <xdr:colOff>101600</xdr:colOff>
      <xdr:row>75</xdr:row>
      <xdr:rowOff>14325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30852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5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3784</xdr:rowOff>
    </xdr:from>
    <xdr:to>
      <xdr:col>10</xdr:col>
      <xdr:colOff>165100</xdr:colOff>
      <xdr:row>78</xdr:row>
      <xdr:rowOff>105384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60934</xdr:rowOff>
    </xdr:from>
    <xdr:to>
      <xdr:col>6</xdr:col>
      <xdr:colOff>38100</xdr:colOff>
      <xdr:row>76</xdr:row>
      <xdr:rowOff>162534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153661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64669</xdr:rowOff>
    </xdr:from>
    <xdr:to>
      <xdr:col>24</xdr:col>
      <xdr:colOff>63500</xdr:colOff>
      <xdr:row>93</xdr:row>
      <xdr:rowOff>66370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09519"/>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64669</xdr:rowOff>
    </xdr:from>
    <xdr:to>
      <xdr:col>19</xdr:col>
      <xdr:colOff>177800</xdr:colOff>
      <xdr:row>94</xdr:row>
      <xdr:rowOff>154775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09519"/>
          <a:ext cx="889000" cy="2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154775</xdr:rowOff>
    </xdr:from>
    <xdr:to>
      <xdr:col>15</xdr:col>
      <xdr:colOff>50800</xdr:colOff>
      <xdr:row>95</xdr:row>
      <xdr:rowOff>8165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71075"/>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8165</xdr:rowOff>
    </xdr:from>
    <xdr:to>
      <xdr:col>10</xdr:col>
      <xdr:colOff>114300</xdr:colOff>
      <xdr:row>95</xdr:row>
      <xdr:rowOff>38519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95915"/>
          <a:ext cx="889000" cy="3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15570</xdr:rowOff>
    </xdr:from>
    <xdr:to>
      <xdr:col>24</xdr:col>
      <xdr:colOff>114300</xdr:colOff>
      <xdr:row>93</xdr:row>
      <xdr:rowOff>117170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38447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1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13869</xdr:rowOff>
    </xdr:from>
    <xdr:to>
      <xdr:col>20</xdr:col>
      <xdr:colOff>38100</xdr:colOff>
      <xdr:row>93</xdr:row>
      <xdr:rowOff>115469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131996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3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103975</xdr:rowOff>
    </xdr:from>
    <xdr:to>
      <xdr:col>15</xdr:col>
      <xdr:colOff>101600</xdr:colOff>
      <xdr:row>95</xdr:row>
      <xdr:rowOff>34125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128815</xdr:rowOff>
    </xdr:from>
    <xdr:to>
      <xdr:col>10</xdr:col>
      <xdr:colOff>165100</xdr:colOff>
      <xdr:row>95</xdr:row>
      <xdr:rowOff>58965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75492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159169</xdr:rowOff>
    </xdr:from>
    <xdr:to>
      <xdr:col>6</xdr:col>
      <xdr:colOff>38100</xdr:colOff>
      <xdr:row>95</xdr:row>
      <xdr:rowOff>89319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105846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32240</xdr:rowOff>
    </xdr:from>
    <xdr:to>
      <xdr:col>55</xdr:col>
      <xdr:colOff>0</xdr:colOff>
      <xdr:row>35</xdr:row>
      <xdr:rowOff>55219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2990"/>
          <a:ext cx="8382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12493</xdr:rowOff>
    </xdr:from>
    <xdr:to>
      <xdr:col>50</xdr:col>
      <xdr:colOff>114300</xdr:colOff>
      <xdr:row>35</xdr:row>
      <xdr:rowOff>32240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70343"/>
          <a:ext cx="889000" cy="36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12493</xdr:rowOff>
    </xdr:from>
    <xdr:to>
      <xdr:col>45</xdr:col>
      <xdr:colOff>177800</xdr:colOff>
      <xdr:row>36</xdr:row>
      <xdr:rowOff>43226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70343"/>
          <a:ext cx="889000" cy="5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43226</xdr:rowOff>
    </xdr:from>
    <xdr:to>
      <xdr:col>41</xdr:col>
      <xdr:colOff>50800</xdr:colOff>
      <xdr:row>36</xdr:row>
      <xdr:rowOff>67535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5426"/>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4419</xdr:rowOff>
    </xdr:from>
    <xdr:to>
      <xdr:col>55</xdr:col>
      <xdr:colOff>50800</xdr:colOff>
      <xdr:row>35</xdr:row>
      <xdr:rowOff>106019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154296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152890</xdr:rowOff>
    </xdr:from>
    <xdr:to>
      <xdr:col>50</xdr:col>
      <xdr:colOff>165100</xdr:colOff>
      <xdr:row>35</xdr:row>
      <xdr:rowOff>83040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74167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133143</xdr:rowOff>
    </xdr:from>
    <xdr:to>
      <xdr:col>46</xdr:col>
      <xdr:colOff>38100</xdr:colOff>
      <xdr:row>33</xdr:row>
      <xdr:rowOff>63293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54420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163876</xdr:rowOff>
    </xdr:from>
    <xdr:to>
      <xdr:col>41</xdr:col>
      <xdr:colOff>101600</xdr:colOff>
      <xdr:row>36</xdr:row>
      <xdr:rowOff>94026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16735</xdr:rowOff>
    </xdr:from>
    <xdr:to>
      <xdr:col>36</xdr:col>
      <xdr:colOff>165100</xdr:colOff>
      <xdr:row>36</xdr:row>
      <xdr:rowOff>118335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109462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3641</xdr:rowOff>
    </xdr:from>
    <xdr:to>
      <xdr:col>55</xdr:col>
      <xdr:colOff>0</xdr:colOff>
      <xdr:row>57</xdr:row>
      <xdr:rowOff>107647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76291"/>
          <a:ext cx="838200" cy="10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939</xdr:rowOff>
    </xdr:from>
    <xdr:to>
      <xdr:col>50</xdr:col>
      <xdr:colOff>114300</xdr:colOff>
      <xdr:row>57</xdr:row>
      <xdr:rowOff>107647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02139"/>
          <a:ext cx="889000" cy="2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939</xdr:rowOff>
    </xdr:from>
    <xdr:to>
      <xdr:col>45</xdr:col>
      <xdr:colOff>177800</xdr:colOff>
      <xdr:row>57</xdr:row>
      <xdr:rowOff>62649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02139"/>
          <a:ext cx="889000" cy="2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62649</xdr:rowOff>
    </xdr:from>
    <xdr:to>
      <xdr:col>41</xdr:col>
      <xdr:colOff>50800</xdr:colOff>
      <xdr:row>57</xdr:row>
      <xdr:rowOff>169428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35299"/>
          <a:ext cx="8890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124291</xdr:rowOff>
    </xdr:from>
    <xdr:to>
      <xdr:col>55</xdr:col>
      <xdr:colOff>50800</xdr:colOff>
      <xdr:row>57</xdr:row>
      <xdr:rowOff>54441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147168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7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56847</xdr:rowOff>
    </xdr:from>
    <xdr:to>
      <xdr:col>50</xdr:col>
      <xdr:colOff>165100</xdr:colOff>
      <xdr:row>57</xdr:row>
      <xdr:rowOff>158447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149574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2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121589</xdr:rowOff>
    </xdr:from>
    <xdr:to>
      <xdr:col>46</xdr:col>
      <xdr:colOff>38100</xdr:colOff>
      <xdr:row>56</xdr:row>
      <xdr:rowOff>51739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68266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2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11849</xdr:rowOff>
    </xdr:from>
    <xdr:to>
      <xdr:col>41</xdr:col>
      <xdr:colOff>101600</xdr:colOff>
      <xdr:row>57</xdr:row>
      <xdr:rowOff>113449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104576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7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118628</xdr:rowOff>
    </xdr:from>
    <xdr:to>
      <xdr:col>36</xdr:col>
      <xdr:colOff>165100</xdr:colOff>
      <xdr:row>58</xdr:row>
      <xdr:rowOff>48778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39905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89928</xdr:rowOff>
    </xdr:from>
    <xdr:to>
      <xdr:col>55</xdr:col>
      <xdr:colOff>0</xdr:colOff>
      <xdr:row>77</xdr:row>
      <xdr:rowOff>142557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91578"/>
          <a:ext cx="8382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89928</xdr:rowOff>
    </xdr:from>
    <xdr:to>
      <xdr:col>50</xdr:col>
      <xdr:colOff>114300</xdr:colOff>
      <xdr:row>78</xdr:row>
      <xdr:rowOff>16816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91578"/>
          <a:ext cx="889000" cy="9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14393</xdr:rowOff>
    </xdr:from>
    <xdr:to>
      <xdr:col>45</xdr:col>
      <xdr:colOff>177800</xdr:colOff>
      <xdr:row>78</xdr:row>
      <xdr:rowOff>16816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8749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11176</xdr:rowOff>
    </xdr:from>
    <xdr:to>
      <xdr:col>41</xdr:col>
      <xdr:colOff>50800</xdr:colOff>
      <xdr:row>78</xdr:row>
      <xdr:rowOff>14393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8427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91757</xdr:rowOff>
    </xdr:from>
    <xdr:to>
      <xdr:col>55</xdr:col>
      <xdr:colOff>50800</xdr:colOff>
      <xdr:row>78</xdr:row>
      <xdr:rowOff>21907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39128</xdr:rowOff>
    </xdr:from>
    <xdr:to>
      <xdr:col>50</xdr:col>
      <xdr:colOff>165100</xdr:colOff>
      <xdr:row>77</xdr:row>
      <xdr:rowOff>140728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137466</xdr:rowOff>
    </xdr:from>
    <xdr:to>
      <xdr:col>46</xdr:col>
      <xdr:colOff>38100</xdr:colOff>
      <xdr:row>78</xdr:row>
      <xdr:rowOff>67616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58743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135043</xdr:rowOff>
    </xdr:from>
    <xdr:to>
      <xdr:col>41</xdr:col>
      <xdr:colOff>101600</xdr:colOff>
      <xdr:row>78</xdr:row>
      <xdr:rowOff>65193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56320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42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131826</xdr:rowOff>
    </xdr:from>
    <xdr:to>
      <xdr:col>36</xdr:col>
      <xdr:colOff>165100</xdr:colOff>
      <xdr:row>78</xdr:row>
      <xdr:rowOff>61976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53103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4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171270</xdr:rowOff>
    </xdr:from>
    <xdr:to>
      <xdr:col>54</xdr:col>
      <xdr:colOff>189865</xdr:colOff>
      <xdr:row>98</xdr:row>
      <xdr:rowOff>162789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220"/>
          <a:ext cx="1270" cy="119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166616</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162789</xdr:rowOff>
    </xdr:from>
    <xdr:to>
      <xdr:col>55</xdr:col>
      <xdr:colOff>88900</xdr:colOff>
      <xdr:row>98</xdr:row>
      <xdr:rowOff>162789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117947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171270</xdr:rowOff>
    </xdr:from>
    <xdr:to>
      <xdr:col>55</xdr:col>
      <xdr:colOff>88900</xdr:colOff>
      <xdr:row>91</xdr:row>
      <xdr:rowOff>171270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159908</xdr:rowOff>
    </xdr:from>
    <xdr:to>
      <xdr:col>55</xdr:col>
      <xdr:colOff>0</xdr:colOff>
      <xdr:row>95</xdr:row>
      <xdr:rowOff>115545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04758"/>
          <a:ext cx="838200" cy="29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143770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31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165343</xdr:rowOff>
    </xdr:from>
    <xdr:to>
      <xdr:col>55</xdr:col>
      <xdr:colOff>50800</xdr:colOff>
      <xdr:row>96</xdr:row>
      <xdr:rowOff>95493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5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34232</xdr:rowOff>
    </xdr:from>
    <xdr:to>
      <xdr:col>50</xdr:col>
      <xdr:colOff>114300</xdr:colOff>
      <xdr:row>95</xdr:row>
      <xdr:rowOff>115545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636182"/>
          <a:ext cx="889000" cy="7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15207</xdr:rowOff>
    </xdr:from>
    <xdr:to>
      <xdr:col>50</xdr:col>
      <xdr:colOff>165100</xdr:colOff>
      <xdr:row>96</xdr:row>
      <xdr:rowOff>116807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107934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34232</xdr:rowOff>
    </xdr:from>
    <xdr:to>
      <xdr:col>45</xdr:col>
      <xdr:colOff>177800</xdr:colOff>
      <xdr:row>94</xdr:row>
      <xdr:rowOff>61511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636182"/>
          <a:ext cx="8890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127876</xdr:rowOff>
    </xdr:from>
    <xdr:to>
      <xdr:col>46</xdr:col>
      <xdr:colOff>38100</xdr:colOff>
      <xdr:row>96</xdr:row>
      <xdr:rowOff>58026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49153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5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61511</xdr:rowOff>
    </xdr:from>
    <xdr:to>
      <xdr:col>41</xdr:col>
      <xdr:colOff>50800</xdr:colOff>
      <xdr:row>95</xdr:row>
      <xdr:rowOff>141963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177811"/>
          <a:ext cx="889000" cy="2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131969</xdr:rowOff>
    </xdr:from>
    <xdr:to>
      <xdr:col>41</xdr:col>
      <xdr:colOff>101600</xdr:colOff>
      <xdr:row>96</xdr:row>
      <xdr:rowOff>62119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53246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15413</xdr:rowOff>
    </xdr:from>
    <xdr:to>
      <xdr:col>36</xdr:col>
      <xdr:colOff>165100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108140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109108</xdr:rowOff>
    </xdr:from>
    <xdr:to>
      <xdr:col>55</xdr:col>
      <xdr:colOff>50800</xdr:colOff>
      <xdr:row>94</xdr:row>
      <xdr:rowOff>39258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131985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0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64745</xdr:rowOff>
    </xdr:from>
    <xdr:to>
      <xdr:col>50</xdr:col>
      <xdr:colOff>165100</xdr:colOff>
      <xdr:row>95</xdr:row>
      <xdr:rowOff>166345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1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154882</xdr:rowOff>
    </xdr:from>
    <xdr:to>
      <xdr:col>46</xdr:col>
      <xdr:colOff>38100</xdr:colOff>
      <xdr:row>91</xdr:row>
      <xdr:rowOff>85032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101559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10711</xdr:rowOff>
    </xdr:from>
    <xdr:to>
      <xdr:col>41</xdr:col>
      <xdr:colOff>101600</xdr:colOff>
      <xdr:row>94</xdr:row>
      <xdr:rowOff>112311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1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128838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9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91163</xdr:rowOff>
    </xdr:from>
    <xdr:to>
      <xdr:col>36</xdr:col>
      <xdr:colOff>165100</xdr:colOff>
      <xdr:row>96</xdr:row>
      <xdr:rowOff>21313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37840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1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120525</xdr:rowOff>
    </xdr:from>
    <xdr:to>
      <xdr:col>85</xdr:col>
      <xdr:colOff>127000</xdr:colOff>
      <xdr:row>38</xdr:row>
      <xdr:rowOff>139590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5625"/>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139590</xdr:rowOff>
    </xdr:from>
    <xdr:to>
      <xdr:col>81</xdr:col>
      <xdr:colOff>50800</xdr:colOff>
      <xdr:row>38</xdr:row>
      <xdr:rowOff>139599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469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139590</xdr:rowOff>
    </xdr:from>
    <xdr:to>
      <xdr:col>76</xdr:col>
      <xdr:colOff>114300</xdr:colOff>
      <xdr:row>38</xdr:row>
      <xdr:rowOff>139599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69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139590</xdr:rowOff>
    </xdr:from>
    <xdr:to>
      <xdr:col>71</xdr:col>
      <xdr:colOff>177800</xdr:colOff>
      <xdr:row>38</xdr:row>
      <xdr:rowOff>139636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469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69725</xdr:rowOff>
    </xdr:from>
    <xdr:to>
      <xdr:col>85</xdr:col>
      <xdr:colOff>177800</xdr:colOff>
      <xdr:row>38</xdr:row>
      <xdr:rowOff>171325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156102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88790</xdr:rowOff>
    </xdr:from>
    <xdr:to>
      <xdr:col>81</xdr:col>
      <xdr:colOff>101600</xdr:colOff>
      <xdr:row>39</xdr:row>
      <xdr:rowOff>18940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10067</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88799</xdr:rowOff>
    </xdr:from>
    <xdr:to>
      <xdr:col>76</xdr:col>
      <xdr:colOff>165100</xdr:colOff>
      <xdr:row>39</xdr:row>
      <xdr:rowOff>18949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10076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88790</xdr:rowOff>
    </xdr:from>
    <xdr:to>
      <xdr:col>72</xdr:col>
      <xdr:colOff>38100</xdr:colOff>
      <xdr:row>39</xdr:row>
      <xdr:rowOff>18940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10067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88836</xdr:rowOff>
    </xdr:from>
    <xdr:to>
      <xdr:col>67</xdr:col>
      <xdr:colOff>101600</xdr:colOff>
      <xdr:row>39</xdr:row>
      <xdr:rowOff>18986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10113</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117156</xdr:rowOff>
    </xdr:from>
    <xdr:to>
      <xdr:col>85</xdr:col>
      <xdr:colOff>127000</xdr:colOff>
      <xdr:row>78</xdr:row>
      <xdr:rowOff>24791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8806"/>
          <a:ext cx="8382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24791</xdr:rowOff>
    </xdr:from>
    <xdr:to>
      <xdr:col>81</xdr:col>
      <xdr:colOff>50800</xdr:colOff>
      <xdr:row>78</xdr:row>
      <xdr:rowOff>93360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97891"/>
          <a:ext cx="889000" cy="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89322</xdr:rowOff>
    </xdr:from>
    <xdr:to>
      <xdr:col>76</xdr:col>
      <xdr:colOff>114300</xdr:colOff>
      <xdr:row>78</xdr:row>
      <xdr:rowOff>93360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6242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49599</xdr:rowOff>
    </xdr:from>
    <xdr:to>
      <xdr:col>71</xdr:col>
      <xdr:colOff>177800</xdr:colOff>
      <xdr:row>78</xdr:row>
      <xdr:rowOff>89322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22699"/>
          <a:ext cx="8890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66356</xdr:rowOff>
    </xdr:from>
    <xdr:to>
      <xdr:col>85</xdr:col>
      <xdr:colOff>177800</xdr:colOff>
      <xdr:row>77</xdr:row>
      <xdr:rowOff>167956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44783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145441</xdr:rowOff>
    </xdr:from>
    <xdr:to>
      <xdr:col>81</xdr:col>
      <xdr:colOff>101600</xdr:colOff>
      <xdr:row>78</xdr:row>
      <xdr:rowOff>75591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66718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42560</xdr:rowOff>
    </xdr:from>
    <xdr:to>
      <xdr:col>76</xdr:col>
      <xdr:colOff>165100</xdr:colOff>
      <xdr:row>78</xdr:row>
      <xdr:rowOff>144160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135287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38522</xdr:rowOff>
    </xdr:from>
    <xdr:to>
      <xdr:col>72</xdr:col>
      <xdr:colOff>38100</xdr:colOff>
      <xdr:row>78</xdr:row>
      <xdr:rowOff>140122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131249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170249</xdr:rowOff>
    </xdr:from>
    <xdr:to>
      <xdr:col>67</xdr:col>
      <xdr:colOff>101600</xdr:colOff>
      <xdr:row>78</xdr:row>
      <xdr:rowOff>100399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91526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42791</xdr:rowOff>
    </xdr:from>
    <xdr:to>
      <xdr:col>85</xdr:col>
      <xdr:colOff>127000</xdr:colOff>
      <xdr:row>97</xdr:row>
      <xdr:rowOff>156800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673441"/>
          <a:ext cx="838200" cy="1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42791</xdr:rowOff>
    </xdr:from>
    <xdr:to>
      <xdr:col>81</xdr:col>
      <xdr:colOff>50800</xdr:colOff>
      <xdr:row>97</xdr:row>
      <xdr:rowOff>167573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73441"/>
          <a:ext cx="889000" cy="1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167573</xdr:rowOff>
    </xdr:from>
    <xdr:to>
      <xdr:col>76</xdr:col>
      <xdr:colOff>114300</xdr:colOff>
      <xdr:row>98</xdr:row>
      <xdr:rowOff>19616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98223"/>
          <a:ext cx="8890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165258</xdr:rowOff>
    </xdr:from>
    <xdr:to>
      <xdr:col>71</xdr:col>
      <xdr:colOff>177800</xdr:colOff>
      <xdr:row>98</xdr:row>
      <xdr:rowOff>19616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95908"/>
          <a:ext cx="889000" cy="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106000</xdr:rowOff>
    </xdr:from>
    <xdr:to>
      <xdr:col>85</xdr:col>
      <xdr:colOff>177800</xdr:colOff>
      <xdr:row>98</xdr:row>
      <xdr:rowOff>36150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20927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163441</xdr:rowOff>
    </xdr:from>
    <xdr:to>
      <xdr:col>81</xdr:col>
      <xdr:colOff>101600</xdr:colOff>
      <xdr:row>97</xdr:row>
      <xdr:rowOff>93591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116773</xdr:rowOff>
    </xdr:from>
    <xdr:to>
      <xdr:col>76</xdr:col>
      <xdr:colOff>165100</xdr:colOff>
      <xdr:row>98</xdr:row>
      <xdr:rowOff>46923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38050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4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140266</xdr:rowOff>
    </xdr:from>
    <xdr:to>
      <xdr:col>72</xdr:col>
      <xdr:colOff>38100</xdr:colOff>
      <xdr:row>98</xdr:row>
      <xdr:rowOff>70416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61543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114458</xdr:rowOff>
    </xdr:from>
    <xdr:to>
      <xdr:col>67</xdr:col>
      <xdr:colOff>101600</xdr:colOff>
      <xdr:row>98</xdr:row>
      <xdr:rowOff>44608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35735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97082</xdr:rowOff>
    </xdr:from>
    <xdr:to>
      <xdr:col>102</xdr:col>
      <xdr:colOff>114300</xdr:colOff>
      <xdr:row>39</xdr:row>
      <xdr:rowOff>97115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83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46315</xdr:rowOff>
    </xdr:from>
    <xdr:to>
      <xdr:col>98</xdr:col>
      <xdr:colOff>38100</xdr:colOff>
      <xdr:row>39</xdr:row>
      <xdr:rowOff>147915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139042</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55758</xdr:rowOff>
    </xdr:from>
    <xdr:to>
      <xdr:col>116</xdr:col>
      <xdr:colOff>63500</xdr:colOff>
      <xdr:row>58</xdr:row>
      <xdr:rowOff>57679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99858"/>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57679</xdr:rowOff>
    </xdr:from>
    <xdr:to>
      <xdr:col>111</xdr:col>
      <xdr:colOff>177800</xdr:colOff>
      <xdr:row>58</xdr:row>
      <xdr:rowOff>59324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01779"/>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59324</xdr:rowOff>
    </xdr:from>
    <xdr:to>
      <xdr:col>107</xdr:col>
      <xdr:colOff>50800</xdr:colOff>
      <xdr:row>58</xdr:row>
      <xdr:rowOff>62342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0342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62342</xdr:rowOff>
    </xdr:from>
    <xdr:to>
      <xdr:col>102</xdr:col>
      <xdr:colOff>114300</xdr:colOff>
      <xdr:row>58</xdr:row>
      <xdr:rowOff>64491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0644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4958</xdr:rowOff>
    </xdr:from>
    <xdr:to>
      <xdr:col>116</xdr:col>
      <xdr:colOff>114300</xdr:colOff>
      <xdr:row>58</xdr:row>
      <xdr:rowOff>106558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108292</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6879</xdr:rowOff>
    </xdr:from>
    <xdr:to>
      <xdr:col>112</xdr:col>
      <xdr:colOff>38100</xdr:colOff>
      <xdr:row>58</xdr:row>
      <xdr:rowOff>108479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99606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4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8524</xdr:rowOff>
    </xdr:from>
    <xdr:to>
      <xdr:col>107</xdr:col>
      <xdr:colOff>101600</xdr:colOff>
      <xdr:row>58</xdr:row>
      <xdr:rowOff>110124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101251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11542</xdr:rowOff>
    </xdr:from>
    <xdr:to>
      <xdr:col>102</xdr:col>
      <xdr:colOff>165100</xdr:colOff>
      <xdr:row>58</xdr:row>
      <xdr:rowOff>113142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104269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13691</xdr:rowOff>
    </xdr:from>
    <xdr:to>
      <xdr:col>98</xdr:col>
      <xdr:colOff>38100</xdr:colOff>
      <xdr:row>58</xdr:row>
      <xdr:rowOff>115291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106418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43117</xdr:rowOff>
    </xdr:from>
    <xdr:to>
      <xdr:col>116</xdr:col>
      <xdr:colOff>63500</xdr:colOff>
      <xdr:row>74</xdr:row>
      <xdr:rowOff>93866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3041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93866</xdr:rowOff>
    </xdr:from>
    <xdr:to>
      <xdr:col>111</xdr:col>
      <xdr:colOff>177800</xdr:colOff>
      <xdr:row>75</xdr:row>
      <xdr:rowOff>28829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81166"/>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8908</xdr:rowOff>
    </xdr:from>
    <xdr:to>
      <xdr:col>107</xdr:col>
      <xdr:colOff>50800</xdr:colOff>
      <xdr:row>75</xdr:row>
      <xdr:rowOff>28829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6765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8908</xdr:rowOff>
    </xdr:from>
    <xdr:to>
      <xdr:col>102</xdr:col>
      <xdr:colOff>114300</xdr:colOff>
      <xdr:row>75</xdr:row>
      <xdr:rowOff>109541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67658"/>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163767</xdr:rowOff>
    </xdr:from>
    <xdr:to>
      <xdr:col>116</xdr:col>
      <xdr:colOff>114300</xdr:colOff>
      <xdr:row>74</xdr:row>
      <xdr:rowOff>93917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15194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43066</xdr:rowOff>
    </xdr:from>
    <xdr:to>
      <xdr:col>112</xdr:col>
      <xdr:colOff>38100</xdr:colOff>
      <xdr:row>74</xdr:row>
      <xdr:rowOff>144666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161193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149479</xdr:rowOff>
    </xdr:from>
    <xdr:to>
      <xdr:col>107</xdr:col>
      <xdr:colOff>101600</xdr:colOff>
      <xdr:row>75</xdr:row>
      <xdr:rowOff>79629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96156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6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129558</xdr:rowOff>
    </xdr:from>
    <xdr:to>
      <xdr:col>102</xdr:col>
      <xdr:colOff>165100</xdr:colOff>
      <xdr:row>75</xdr:row>
      <xdr:rowOff>59708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76235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58741</xdr:rowOff>
    </xdr:from>
    <xdr:to>
      <xdr:col>98</xdr:col>
      <xdr:colOff>38100</xdr:colOff>
      <xdr:row>75</xdr:row>
      <xdr:rowOff>160341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6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人件費は人口減少等の影響で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住民１人あたりの金額は若干の微増で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類似団体平均との比較においても、ほぼ同様の経年変化をしていることから、当町特有の要因はほとんどないと考えている。また、全国平均や青森県平均よりは高水準であるものの類似団体比較ではコストを抑えている状況にあるとい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人口減少等の影響もあり、住民一人当たりの金額が増加傾向にある。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類似団体平均より上回ったものの、県や全国平均よりは下回っている。比べて物件費は類似団体平均にやや近いものの県や全国平均を上回っている。経常物件費は抑えられていることから、臨時物件費を抑えていく必要がある。ま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町では人口減少・少子化対</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や医療費の無償化等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令和元年～２年にかけて、消防庁舎と防災無線の更新が行われたことで大幅な増加となった。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年置いて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年度は、平内中学校の更新により再び増加となり、大型の更新事業が相次いでいることから、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公共施設等総合管理計画等を踏まえた中長期的な視点から安全とコストのバランスを考えた投資が必要であると考える。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繰出金については介護保険</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や後期高齢医療保険</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事業を中心に社会保障に係る特別会計への繰出金や整備が進む下水道事業への繰出金等が増加傾向にあり、また補助費等においては、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新型コロナ対策関連経費、ホタテ残渣の運営助成金の増等により高止まり傾向にある。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・公債費については２年度まで減少傾向であったが、過疎債や緊防債などの借入額の大きな起債の償還が始まることから、３年度を境に上昇に転じている。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年度は雪の量が前年の大雪よりは少なく、例年よりやや多い年であったことから減に転じており、今後も天候に左右されるものである。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90FB34-4D45-4E00-8C00-93C926FB29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F8ACA7D-364E-4D71-A047-E82BBBA73CA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8386921-D48F-4AC6-A251-88502ADD2BB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AF76399-CAD2-4EF6-AE2E-2680AC6341A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9B7E61-68BA-49CC-9541-E9C530939D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7D1483-051A-4E79-A268-50F77C1833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6D317F-2660-44B1-B993-F79CEC384B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8EB391-1F19-413F-BD84-4169756B99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752BD8-C335-478E-9670-6DB65993B4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739BDB9-7D00-4D41-9070-0F6329FE9DD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10,187
10,141
217.09
8,462,727
8,290,957
151,671
4,416,134
7,939,918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438BCC-136E-4A32-AE7A-B9993A765B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2E7F4C-9129-4063-A6C6-E8AC454BE5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1A222-1F2F-4F69-B033-97C367E7B9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BBB250-921E-4EA2-88B7-EEAB8BF21F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7AD843-6312-47C4-82C2-1084E886F0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4B54DC1-60EA-4BA4-99CB-CB74940357C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00D1D4C-1217-4DCD-8978-17F846540D7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CE8D71B-7AE8-4AC1-8763-702B6BCB278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4DD0DC5-D134-482A-B8F0-8CD67F80A82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FC7ED2-A3C4-4764-8F9A-0E6C4B10C3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1706712-1D46-49BA-8847-FC1B5374422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8DEE151-7E71-4A85-8C81-9DD42E16192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FBD4BFA-AB6F-4C53-94CA-148D2327AC1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DE2E154-7A01-40A2-9E8B-479C1BD1A29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FC182A-B8EC-4271-9A5B-40F6C75CE6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A6B41F3-D391-43D7-83D4-B3C56AAD346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6FAA1B-1888-4FDA-8B33-39222F3066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B830EC3-9258-40D7-B42B-29E9658BB98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82CB6D8-F1E5-48E6-A5A9-8410AB95B81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83D5DC9-1DA5-4A59-A5E0-BFCAB191DC1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02BE35F-177C-4FE5-ACCC-D86AB49FE1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EDD8722-F4AC-4A2A-B7FC-359F0F3948E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35B305A-D61F-4F63-9D2A-6B494FAE9D7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E528174-7DFA-427E-B709-A265CE08FA2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BDF6D8C-EC0E-44DC-B7C1-9896CAA0275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66457DB-3AEF-4664-9DC5-B9A13EAD839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624ED77-18F6-479B-A0BB-A2343EC035F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A77CDD7-38E5-43EB-BBB4-15B0F440FE3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D568F47-2487-4A04-883F-DF5C238E37C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E6AA873-C0C6-455A-8213-57101A79ACE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2C66703-113B-450D-8495-4CD6A190985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1F77FD1-0893-44CF-924C-D10709B2FD1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82C0DD7E-EDF2-40DA-BA10-200006340C4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E7220660-1538-4BB6-BABB-08E409C6E4A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7D4E723-631F-47E7-9ED7-A9A34B5684F5}"/>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D7C869E-F07E-4323-9B21-7AEA5EA9BFD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7B237179-67A2-451B-A688-B4317DEB4864}"/>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00D0023-5401-47C9-B22C-3A2E356C619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6041E20A-BC74-4FA4-A23B-10D6D0459FF9}"/>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D46FB81-0A6A-47B5-B2C0-CD97AB12712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810D5082-BAE4-47AA-88C7-1D0530351225}"/>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55E3D2B-6452-4BBB-9A74-0C4D30EBF92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93B4CDB5-299B-45D1-872F-F1A1C818DB6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59DF0EE8-DF1D-4408-A092-7D89B9BA53E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2A3B641B-2172-45C5-AE68-89AA3740C586}"/>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6286F563-FF15-48B1-BDA5-BB514E274BD7}"/>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CA23F361-F3E9-455F-9119-69A295D59F2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21A37E8E-2BFC-4E47-A816-E23C3A9A1F98}"/>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EF820BA2-AD20-4B00-9F65-0B1E650D0FF5}"/>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36068</xdr:rowOff>
    </xdr:from>
    <xdr:to>
      <xdr:col>24</xdr:col>
      <xdr:colOff>63500</xdr:colOff>
      <xdr:row>34</xdr:row>
      <xdr:rowOff>51308</xdr:rowOff>
    </xdr:to>
    <xdr:cxnSp macro="">
      <xdr:nvCxnSpPr>
        <xdr:cNvPr id="61" name="直線コネクタ 60">
          <a:extLst>
            <a:ext uri="{FF2B5EF4-FFF2-40B4-BE49-F238E27FC236}">
              <a16:creationId xmlns:a16="http://schemas.microsoft.com/office/drawing/2014/main" id="{38F27734-FE19-4136-87C5-A69D319A1833}"/>
            </a:ext>
          </a:extLst>
        </xdr:cNvPr>
        <xdr:cNvCxnSpPr/>
      </xdr:nvCxnSpPr>
      <xdr:spPr>
        <a:xfrm>
          <a:off x="3797300" y="586536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5A205424-8197-404B-9967-6C6301921C46}"/>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FC55B11E-A34E-4463-B3DA-72FE87E00603}"/>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1778</xdr:rowOff>
    </xdr:from>
    <xdr:to>
      <xdr:col>19</xdr:col>
      <xdr:colOff>177800</xdr:colOff>
      <xdr:row>34</xdr:row>
      <xdr:rowOff>36068</xdr:rowOff>
    </xdr:to>
    <xdr:cxnSp macro="">
      <xdr:nvCxnSpPr>
        <xdr:cNvPr id="64" name="直線コネクタ 63">
          <a:extLst>
            <a:ext uri="{FF2B5EF4-FFF2-40B4-BE49-F238E27FC236}">
              <a16:creationId xmlns:a16="http://schemas.microsoft.com/office/drawing/2014/main" id="{4B25CFEA-BA46-4A5A-B168-8B1483DDA4AE}"/>
            </a:ext>
          </a:extLst>
        </xdr:cNvPr>
        <xdr:cNvCxnSpPr/>
      </xdr:nvCxnSpPr>
      <xdr:spPr>
        <a:xfrm>
          <a:off x="2908300" y="58310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9DDFBD87-C806-4D25-B979-2E413C93D6EC}"/>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520B0A43-25FB-4632-9578-DEAD64D48D4D}"/>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29972</xdr:rowOff>
    </xdr:from>
    <xdr:to>
      <xdr:col>15</xdr:col>
      <xdr:colOff>50800</xdr:colOff>
      <xdr:row>34</xdr:row>
      <xdr:rowOff>1778</xdr:rowOff>
    </xdr:to>
    <xdr:cxnSp macro="">
      <xdr:nvCxnSpPr>
        <xdr:cNvPr id="67" name="直線コネクタ 66">
          <a:extLst>
            <a:ext uri="{FF2B5EF4-FFF2-40B4-BE49-F238E27FC236}">
              <a16:creationId xmlns:a16="http://schemas.microsoft.com/office/drawing/2014/main" id="{754DC0C5-8A0F-4F05-B3A8-FA8C0616FF2C}"/>
            </a:ext>
          </a:extLst>
        </xdr:cNvPr>
        <xdr:cNvCxnSpPr/>
      </xdr:nvCxnSpPr>
      <xdr:spPr>
        <a:xfrm>
          <a:off x="2019300" y="5516372"/>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C9710EAF-8BB2-4B4B-AFCE-6C5BA708EFD7}"/>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2218799F-6106-4871-B7D9-AF381D6DA15C}"/>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164465</xdr:rowOff>
    </xdr:from>
    <xdr:to>
      <xdr:col>10</xdr:col>
      <xdr:colOff>114300</xdr:colOff>
      <xdr:row>32</xdr:row>
      <xdr:rowOff>29972</xdr:rowOff>
    </xdr:to>
    <xdr:cxnSp macro="">
      <xdr:nvCxnSpPr>
        <xdr:cNvPr id="70" name="直線コネクタ 69">
          <a:extLst>
            <a:ext uri="{FF2B5EF4-FFF2-40B4-BE49-F238E27FC236}">
              <a16:creationId xmlns:a16="http://schemas.microsoft.com/office/drawing/2014/main" id="{93860C9F-292A-4D06-9CF1-86CED27BD15E}"/>
            </a:ext>
          </a:extLst>
        </xdr:cNvPr>
        <xdr:cNvCxnSpPr/>
      </xdr:nvCxnSpPr>
      <xdr:spPr>
        <a:xfrm>
          <a:off x="1130300" y="547941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9F536816-F6E0-4A5F-8770-04ADACA58C42}"/>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32475C78-7E24-4D48-9BD7-42513005FBFD}"/>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EA404262-FE2A-4A59-8B3B-7B1BFCEA8167}"/>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B37EA69C-FBF7-41FB-A973-F22CD01B743E}"/>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FDD7074-2BF7-4903-BBB6-600B75F220C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D523D79-326E-4CC8-BE84-DFE79D81B23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91CB147-9A8D-4ACE-A6BE-4B6CEE0B0AA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4CFE453-F3AC-4CBC-ABCC-55405A72C2C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C262DE0-8978-4981-999C-4BA7A28F7F5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508</xdr:rowOff>
    </xdr:from>
    <xdr:to>
      <xdr:col>24</xdr:col>
      <xdr:colOff>114300</xdr:colOff>
      <xdr:row>34</xdr:row>
      <xdr:rowOff>102108</xdr:rowOff>
    </xdr:to>
    <xdr:sp macro="" textlink="">
      <xdr:nvSpPr>
        <xdr:cNvPr id="80" name="楕円 79">
          <a:extLst>
            <a:ext uri="{FF2B5EF4-FFF2-40B4-BE49-F238E27FC236}">
              <a16:creationId xmlns:a16="http://schemas.microsoft.com/office/drawing/2014/main" id="{E937E626-C403-4AA7-9A81-A73164288B1F}"/>
            </a:ext>
          </a:extLst>
        </xdr:cNvPr>
        <xdr:cNvSpPr/>
      </xdr:nvSpPr>
      <xdr:spPr>
        <a:xfrm>
          <a:off x="45847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23385</xdr:rowOff>
    </xdr:from>
    <xdr:ext cx="469744" cy="259045"/>
    <xdr:sp macro="" textlink="">
      <xdr:nvSpPr>
        <xdr:cNvPr id="81" name="議会費該当値テキスト">
          <a:extLst>
            <a:ext uri="{FF2B5EF4-FFF2-40B4-BE49-F238E27FC236}">
              <a16:creationId xmlns:a16="http://schemas.microsoft.com/office/drawing/2014/main" id="{2FE60F3E-037A-45F5-9641-23BE0B865AA5}"/>
            </a:ext>
          </a:extLst>
        </xdr:cNvPr>
        <xdr:cNvSpPr txBox="1"/>
      </xdr:nvSpPr>
      <xdr:spPr>
        <a:xfrm>
          <a:off x="4686300"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156718</xdr:rowOff>
    </xdr:from>
    <xdr:to>
      <xdr:col>20</xdr:col>
      <xdr:colOff>38100</xdr:colOff>
      <xdr:row>34</xdr:row>
      <xdr:rowOff>86868</xdr:rowOff>
    </xdr:to>
    <xdr:sp macro="" textlink="">
      <xdr:nvSpPr>
        <xdr:cNvPr id="82" name="楕円 81">
          <a:extLst>
            <a:ext uri="{FF2B5EF4-FFF2-40B4-BE49-F238E27FC236}">
              <a16:creationId xmlns:a16="http://schemas.microsoft.com/office/drawing/2014/main" id="{1B5D8F0D-42AD-47AA-B45F-C0C66191D95F}"/>
            </a:ext>
          </a:extLst>
        </xdr:cNvPr>
        <xdr:cNvSpPr/>
      </xdr:nvSpPr>
      <xdr:spPr>
        <a:xfrm>
          <a:off x="3746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103395</xdr:rowOff>
    </xdr:from>
    <xdr:ext cx="469744" cy="259045"/>
    <xdr:sp macro="" textlink="">
      <xdr:nvSpPr>
        <xdr:cNvPr id="83" name="テキスト ボックス 82">
          <a:extLst>
            <a:ext uri="{FF2B5EF4-FFF2-40B4-BE49-F238E27FC236}">
              <a16:creationId xmlns:a16="http://schemas.microsoft.com/office/drawing/2014/main" id="{FC71C0A9-2D13-487D-9015-E69E690A60B0}"/>
            </a:ext>
          </a:extLst>
        </xdr:cNvPr>
        <xdr:cNvSpPr txBox="1"/>
      </xdr:nvSpPr>
      <xdr:spPr>
        <a:xfrm>
          <a:off x="3562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122428</xdr:rowOff>
    </xdr:from>
    <xdr:to>
      <xdr:col>15</xdr:col>
      <xdr:colOff>101600</xdr:colOff>
      <xdr:row>34</xdr:row>
      <xdr:rowOff>52578</xdr:rowOff>
    </xdr:to>
    <xdr:sp macro="" textlink="">
      <xdr:nvSpPr>
        <xdr:cNvPr id="84" name="楕円 83">
          <a:extLst>
            <a:ext uri="{FF2B5EF4-FFF2-40B4-BE49-F238E27FC236}">
              <a16:creationId xmlns:a16="http://schemas.microsoft.com/office/drawing/2014/main" id="{A3829D1C-1271-4246-B9FC-544A42AE2676}"/>
            </a:ext>
          </a:extLst>
        </xdr:cNvPr>
        <xdr:cNvSpPr/>
      </xdr:nvSpPr>
      <xdr:spPr>
        <a:xfrm>
          <a:off x="2857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69105</xdr:rowOff>
    </xdr:from>
    <xdr:ext cx="469744" cy="259045"/>
    <xdr:sp macro="" textlink="">
      <xdr:nvSpPr>
        <xdr:cNvPr id="85" name="テキスト ボックス 84">
          <a:extLst>
            <a:ext uri="{FF2B5EF4-FFF2-40B4-BE49-F238E27FC236}">
              <a16:creationId xmlns:a16="http://schemas.microsoft.com/office/drawing/2014/main" id="{430E5AF4-5CC2-4365-9B7C-CF779D44FA63}"/>
            </a:ext>
          </a:extLst>
        </xdr:cNvPr>
        <xdr:cNvSpPr txBox="1"/>
      </xdr:nvSpPr>
      <xdr:spPr>
        <a:xfrm>
          <a:off x="2673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150622</xdr:rowOff>
    </xdr:from>
    <xdr:to>
      <xdr:col>10</xdr:col>
      <xdr:colOff>165100</xdr:colOff>
      <xdr:row>32</xdr:row>
      <xdr:rowOff>80772</xdr:rowOff>
    </xdr:to>
    <xdr:sp macro="" textlink="">
      <xdr:nvSpPr>
        <xdr:cNvPr id="86" name="楕円 85">
          <a:extLst>
            <a:ext uri="{FF2B5EF4-FFF2-40B4-BE49-F238E27FC236}">
              <a16:creationId xmlns:a16="http://schemas.microsoft.com/office/drawing/2014/main" id="{7A504A4C-E1F8-4BC9-80C5-0A35984D59A4}"/>
            </a:ext>
          </a:extLst>
        </xdr:cNvPr>
        <xdr:cNvSpPr/>
      </xdr:nvSpPr>
      <xdr:spPr>
        <a:xfrm>
          <a:off x="1968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97299</xdr:rowOff>
    </xdr:from>
    <xdr:ext cx="469744" cy="259045"/>
    <xdr:sp macro="" textlink="">
      <xdr:nvSpPr>
        <xdr:cNvPr id="87" name="テキスト ボックス 86">
          <a:extLst>
            <a:ext uri="{FF2B5EF4-FFF2-40B4-BE49-F238E27FC236}">
              <a16:creationId xmlns:a16="http://schemas.microsoft.com/office/drawing/2014/main" id="{5D8103DB-9F85-4754-A3D8-B523CE502B1C}"/>
            </a:ext>
          </a:extLst>
        </xdr:cNvPr>
        <xdr:cNvSpPr txBox="1"/>
      </xdr:nvSpPr>
      <xdr:spPr>
        <a:xfrm>
          <a:off x="1784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113665</xdr:rowOff>
    </xdr:from>
    <xdr:to>
      <xdr:col>6</xdr:col>
      <xdr:colOff>38100</xdr:colOff>
      <xdr:row>32</xdr:row>
      <xdr:rowOff>43815</xdr:rowOff>
    </xdr:to>
    <xdr:sp macro="" textlink="">
      <xdr:nvSpPr>
        <xdr:cNvPr id="88" name="楕円 87">
          <a:extLst>
            <a:ext uri="{FF2B5EF4-FFF2-40B4-BE49-F238E27FC236}">
              <a16:creationId xmlns:a16="http://schemas.microsoft.com/office/drawing/2014/main" id="{4D65F208-A121-44BD-8D9A-88D19ED7DEB1}"/>
            </a:ext>
          </a:extLst>
        </xdr:cNvPr>
        <xdr:cNvSpPr/>
      </xdr:nvSpPr>
      <xdr:spPr>
        <a:xfrm>
          <a:off x="10795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60342</xdr:rowOff>
    </xdr:from>
    <xdr:ext cx="469744" cy="259045"/>
    <xdr:sp macro="" textlink="">
      <xdr:nvSpPr>
        <xdr:cNvPr id="89" name="テキスト ボックス 88">
          <a:extLst>
            <a:ext uri="{FF2B5EF4-FFF2-40B4-BE49-F238E27FC236}">
              <a16:creationId xmlns:a16="http://schemas.microsoft.com/office/drawing/2014/main" id="{9329E5F0-F5B0-4284-8FDD-BE048123F14D}"/>
            </a:ext>
          </a:extLst>
        </xdr:cNvPr>
        <xdr:cNvSpPr txBox="1"/>
      </xdr:nvSpPr>
      <xdr:spPr>
        <a:xfrm>
          <a:off x="895428" y="5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1633310-1DC2-46D7-8087-33184D93531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D8D2822-BB7A-4621-AC83-1A3C1E8220B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915F94E-3C01-495A-B8AF-EE9A02844E3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67AD4D22-1AF7-4735-A179-B3702C8A390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3E56BD8-F282-485B-AED6-5E7BDE00035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26B4422-3481-4551-93E0-15E75F3021F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7058267-2ECF-4B42-9FC9-3989A2A788D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FF67A92-8996-4FBC-BF4F-48642ADF394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1CC3224-7B63-48A9-9C98-3FD2C274CFD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F85750E-31D0-4CD4-A0B7-23189461182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56BA604A-1F35-4BC9-A0E6-926D2102DC9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3B5E79E0-1CDC-499E-B974-FAAACEEEDB2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AB957677-B2BF-4240-B152-4390946682E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1D4403B1-EF72-47F5-9DEA-E3794DD67E3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C8357F4A-A309-4EA7-B887-76DF811B6BA3}"/>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D6674694-B2CE-49E1-946C-A35311895853}"/>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20C3F334-02C3-4AEF-A335-57B5B5933ED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4E744CC4-BDBB-4991-AB8A-3AB3BC9ED96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421A8E06-20B7-423D-B68C-BEC5B9BC7F6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89F92661-3AE5-455F-8D16-FBC83561CAC9}"/>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AE673B3-94DD-4CB3-B8DA-2FC56657BED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DA5D8142-8263-4CF5-94F2-3121B96991A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FD2CAC17-1BD3-436F-AFF6-08ABFE7F325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E5E0B09C-BB6B-47B2-8243-4CB223D75EB6}"/>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B29D29CE-CF20-4B75-97F6-E31B72863469}"/>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D71F46EA-7392-4D86-A493-A3D97614F9DD}"/>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2B22A713-A546-484C-9C0C-C04BD934778A}"/>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3F36ABD8-0E08-4271-9A46-5FA3424386BB}"/>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160508</xdr:rowOff>
    </xdr:from>
    <xdr:to>
      <xdr:col>24</xdr:col>
      <xdr:colOff>63500</xdr:colOff>
      <xdr:row>57</xdr:row>
      <xdr:rowOff>169108</xdr:rowOff>
    </xdr:to>
    <xdr:cxnSp macro="">
      <xdr:nvCxnSpPr>
        <xdr:cNvPr id="118" name="直線コネクタ 117">
          <a:extLst>
            <a:ext uri="{FF2B5EF4-FFF2-40B4-BE49-F238E27FC236}">
              <a16:creationId xmlns:a16="http://schemas.microsoft.com/office/drawing/2014/main" id="{F5D00A98-4EBE-4DFC-81A4-AF902031A927}"/>
            </a:ext>
          </a:extLst>
        </xdr:cNvPr>
        <xdr:cNvCxnSpPr/>
      </xdr:nvCxnSpPr>
      <xdr:spPr>
        <a:xfrm flipV="1">
          <a:off x="3797300" y="9933158"/>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C8835C53-E6A4-456A-8AC9-19694C9C2C48}"/>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1DEC9176-142D-4D69-88F6-5DF1AB83F8AC}"/>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148876</xdr:rowOff>
    </xdr:from>
    <xdr:to>
      <xdr:col>19</xdr:col>
      <xdr:colOff>177800</xdr:colOff>
      <xdr:row>57</xdr:row>
      <xdr:rowOff>169108</xdr:rowOff>
    </xdr:to>
    <xdr:cxnSp macro="">
      <xdr:nvCxnSpPr>
        <xdr:cNvPr id="121" name="直線コネクタ 120">
          <a:extLst>
            <a:ext uri="{FF2B5EF4-FFF2-40B4-BE49-F238E27FC236}">
              <a16:creationId xmlns:a16="http://schemas.microsoft.com/office/drawing/2014/main" id="{0056BD03-9A94-47F4-B7AD-0EA23737610E}"/>
            </a:ext>
          </a:extLst>
        </xdr:cNvPr>
        <xdr:cNvCxnSpPr/>
      </xdr:nvCxnSpPr>
      <xdr:spPr>
        <a:xfrm>
          <a:off x="2908300" y="9750076"/>
          <a:ext cx="8890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4CF626B0-1060-4022-B823-2FB13A68CE97}"/>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82402587-9A30-47EA-B944-C60EC1119C1E}"/>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148876</xdr:rowOff>
    </xdr:from>
    <xdr:to>
      <xdr:col>15</xdr:col>
      <xdr:colOff>50800</xdr:colOff>
      <xdr:row>58</xdr:row>
      <xdr:rowOff>33713</xdr:rowOff>
    </xdr:to>
    <xdr:cxnSp macro="">
      <xdr:nvCxnSpPr>
        <xdr:cNvPr id="124" name="直線コネクタ 123">
          <a:extLst>
            <a:ext uri="{FF2B5EF4-FFF2-40B4-BE49-F238E27FC236}">
              <a16:creationId xmlns:a16="http://schemas.microsoft.com/office/drawing/2014/main" id="{7108535E-4E32-450E-9675-6329525B0EA5}"/>
            </a:ext>
          </a:extLst>
        </xdr:cNvPr>
        <xdr:cNvCxnSpPr/>
      </xdr:nvCxnSpPr>
      <xdr:spPr>
        <a:xfrm flipV="1">
          <a:off x="2019300" y="9750076"/>
          <a:ext cx="889000" cy="2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487E86FA-B4CB-4BED-8219-B14926002A0E}"/>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83E590D3-9A1A-4283-8CAC-D8DFA337E921}"/>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33713</xdr:rowOff>
    </xdr:from>
    <xdr:to>
      <xdr:col>10</xdr:col>
      <xdr:colOff>114300</xdr:colOff>
      <xdr:row>58</xdr:row>
      <xdr:rowOff>73027</xdr:rowOff>
    </xdr:to>
    <xdr:cxnSp macro="">
      <xdr:nvCxnSpPr>
        <xdr:cNvPr id="127" name="直線コネクタ 126">
          <a:extLst>
            <a:ext uri="{FF2B5EF4-FFF2-40B4-BE49-F238E27FC236}">
              <a16:creationId xmlns:a16="http://schemas.microsoft.com/office/drawing/2014/main" id="{B4691B26-4975-4B9E-B80A-0DB4765089CC}"/>
            </a:ext>
          </a:extLst>
        </xdr:cNvPr>
        <xdr:cNvCxnSpPr/>
      </xdr:nvCxnSpPr>
      <xdr:spPr>
        <a:xfrm flipV="1">
          <a:off x="1130300" y="9977813"/>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FE89E204-1669-4259-9AB2-616A01F98864}"/>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41B147F3-C032-41D9-83A2-421FDABF4465}"/>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3E02A8B7-B12E-4E14-BE45-F018C11B8997}"/>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4CFE0320-9863-4A1A-BC68-0612E5AC2E0E}"/>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D271E0F-7CF6-4E57-937A-69EFD1B1E36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DC7FB9E-A9E8-4E83-9051-1E3B05903C8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F3BDE96-2C83-4194-BED9-E3797E40777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2241D88-B09D-4CBF-AD20-51B264D174E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03C4463-B3A7-42A6-8720-49B641898B1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109708</xdr:rowOff>
    </xdr:from>
    <xdr:to>
      <xdr:col>24</xdr:col>
      <xdr:colOff>114300</xdr:colOff>
      <xdr:row>58</xdr:row>
      <xdr:rowOff>39858</xdr:rowOff>
    </xdr:to>
    <xdr:sp macro="" textlink="">
      <xdr:nvSpPr>
        <xdr:cNvPr id="137" name="楕円 136">
          <a:extLst>
            <a:ext uri="{FF2B5EF4-FFF2-40B4-BE49-F238E27FC236}">
              <a16:creationId xmlns:a16="http://schemas.microsoft.com/office/drawing/2014/main" id="{40E75E53-D1FD-414E-8255-47DEE0B31ADD}"/>
            </a:ext>
          </a:extLst>
        </xdr:cNvPr>
        <xdr:cNvSpPr/>
      </xdr:nvSpPr>
      <xdr:spPr>
        <a:xfrm>
          <a:off x="4584700" y="98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24635</xdr:rowOff>
    </xdr:from>
    <xdr:ext cx="599010" cy="259045"/>
    <xdr:sp macro="" textlink="">
      <xdr:nvSpPr>
        <xdr:cNvPr id="138" name="総務費該当値テキスト">
          <a:extLst>
            <a:ext uri="{FF2B5EF4-FFF2-40B4-BE49-F238E27FC236}">
              <a16:creationId xmlns:a16="http://schemas.microsoft.com/office/drawing/2014/main" id="{E5B9BE84-A878-4D49-9C89-A35EBACFCFA9}"/>
            </a:ext>
          </a:extLst>
        </xdr:cNvPr>
        <xdr:cNvSpPr txBox="1"/>
      </xdr:nvSpPr>
      <xdr:spPr>
        <a:xfrm>
          <a:off x="4686300" y="97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118308</xdr:rowOff>
    </xdr:from>
    <xdr:to>
      <xdr:col>20</xdr:col>
      <xdr:colOff>38100</xdr:colOff>
      <xdr:row>58</xdr:row>
      <xdr:rowOff>48458</xdr:rowOff>
    </xdr:to>
    <xdr:sp macro="" textlink="">
      <xdr:nvSpPr>
        <xdr:cNvPr id="139" name="楕円 138">
          <a:extLst>
            <a:ext uri="{FF2B5EF4-FFF2-40B4-BE49-F238E27FC236}">
              <a16:creationId xmlns:a16="http://schemas.microsoft.com/office/drawing/2014/main" id="{83602DAF-4CB8-4928-9389-536E2788CAFB}"/>
            </a:ext>
          </a:extLst>
        </xdr:cNvPr>
        <xdr:cNvSpPr/>
      </xdr:nvSpPr>
      <xdr:spPr>
        <a:xfrm>
          <a:off x="3746500" y="9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39585</xdr:rowOff>
    </xdr:from>
    <xdr:ext cx="599010" cy="259045"/>
    <xdr:sp macro="" textlink="">
      <xdr:nvSpPr>
        <xdr:cNvPr id="140" name="テキスト ボックス 139">
          <a:extLst>
            <a:ext uri="{FF2B5EF4-FFF2-40B4-BE49-F238E27FC236}">
              <a16:creationId xmlns:a16="http://schemas.microsoft.com/office/drawing/2014/main" id="{CD34BFD7-285A-4CFE-A0EE-D38D994AA054}"/>
            </a:ext>
          </a:extLst>
        </xdr:cNvPr>
        <xdr:cNvSpPr txBox="1"/>
      </xdr:nvSpPr>
      <xdr:spPr>
        <a:xfrm>
          <a:off x="3497795" y="998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98076</xdr:rowOff>
    </xdr:from>
    <xdr:to>
      <xdr:col>15</xdr:col>
      <xdr:colOff>101600</xdr:colOff>
      <xdr:row>57</xdr:row>
      <xdr:rowOff>28226</xdr:rowOff>
    </xdr:to>
    <xdr:sp macro="" textlink="">
      <xdr:nvSpPr>
        <xdr:cNvPr id="141" name="楕円 140">
          <a:extLst>
            <a:ext uri="{FF2B5EF4-FFF2-40B4-BE49-F238E27FC236}">
              <a16:creationId xmlns:a16="http://schemas.microsoft.com/office/drawing/2014/main" id="{32804302-2E01-4AC7-92C7-889D1F4B375D}"/>
            </a:ext>
          </a:extLst>
        </xdr:cNvPr>
        <xdr:cNvSpPr/>
      </xdr:nvSpPr>
      <xdr:spPr>
        <a:xfrm>
          <a:off x="2857500" y="9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19353</xdr:rowOff>
    </xdr:from>
    <xdr:ext cx="599010" cy="259045"/>
    <xdr:sp macro="" textlink="">
      <xdr:nvSpPr>
        <xdr:cNvPr id="142" name="テキスト ボックス 141">
          <a:extLst>
            <a:ext uri="{FF2B5EF4-FFF2-40B4-BE49-F238E27FC236}">
              <a16:creationId xmlns:a16="http://schemas.microsoft.com/office/drawing/2014/main" id="{11F540B2-E3B7-45DA-99DF-78FD174022ED}"/>
            </a:ext>
          </a:extLst>
        </xdr:cNvPr>
        <xdr:cNvSpPr txBox="1"/>
      </xdr:nvSpPr>
      <xdr:spPr>
        <a:xfrm>
          <a:off x="2608795" y="97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154363</xdr:rowOff>
    </xdr:from>
    <xdr:to>
      <xdr:col>10</xdr:col>
      <xdr:colOff>165100</xdr:colOff>
      <xdr:row>58</xdr:row>
      <xdr:rowOff>84513</xdr:rowOff>
    </xdr:to>
    <xdr:sp macro="" textlink="">
      <xdr:nvSpPr>
        <xdr:cNvPr id="143" name="楕円 142">
          <a:extLst>
            <a:ext uri="{FF2B5EF4-FFF2-40B4-BE49-F238E27FC236}">
              <a16:creationId xmlns:a16="http://schemas.microsoft.com/office/drawing/2014/main" id="{0F3C0CD8-37E0-4998-A79A-2E70774B317E}"/>
            </a:ext>
          </a:extLst>
        </xdr:cNvPr>
        <xdr:cNvSpPr/>
      </xdr:nvSpPr>
      <xdr:spPr>
        <a:xfrm>
          <a:off x="19685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75640</xdr:rowOff>
    </xdr:from>
    <xdr:ext cx="534377" cy="259045"/>
    <xdr:sp macro="" textlink="">
      <xdr:nvSpPr>
        <xdr:cNvPr id="144" name="テキスト ボックス 143">
          <a:extLst>
            <a:ext uri="{FF2B5EF4-FFF2-40B4-BE49-F238E27FC236}">
              <a16:creationId xmlns:a16="http://schemas.microsoft.com/office/drawing/2014/main" id="{E0580954-DFB0-4D78-8FD6-2948E24FEAFF}"/>
            </a:ext>
          </a:extLst>
        </xdr:cNvPr>
        <xdr:cNvSpPr txBox="1"/>
      </xdr:nvSpPr>
      <xdr:spPr>
        <a:xfrm>
          <a:off x="1752111" y="100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22227</xdr:rowOff>
    </xdr:from>
    <xdr:to>
      <xdr:col>6</xdr:col>
      <xdr:colOff>38100</xdr:colOff>
      <xdr:row>58</xdr:row>
      <xdr:rowOff>123827</xdr:rowOff>
    </xdr:to>
    <xdr:sp macro="" textlink="">
      <xdr:nvSpPr>
        <xdr:cNvPr id="145" name="楕円 144">
          <a:extLst>
            <a:ext uri="{FF2B5EF4-FFF2-40B4-BE49-F238E27FC236}">
              <a16:creationId xmlns:a16="http://schemas.microsoft.com/office/drawing/2014/main" id="{59960DBA-99DE-4C08-9035-5ED3F81784FD}"/>
            </a:ext>
          </a:extLst>
        </xdr:cNvPr>
        <xdr:cNvSpPr/>
      </xdr:nvSpPr>
      <xdr:spPr>
        <a:xfrm>
          <a:off x="10795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114954</xdr:rowOff>
    </xdr:from>
    <xdr:ext cx="534377" cy="259045"/>
    <xdr:sp macro="" textlink="">
      <xdr:nvSpPr>
        <xdr:cNvPr id="146" name="テキスト ボックス 145">
          <a:extLst>
            <a:ext uri="{FF2B5EF4-FFF2-40B4-BE49-F238E27FC236}">
              <a16:creationId xmlns:a16="http://schemas.microsoft.com/office/drawing/2014/main" id="{CB539FC0-AFF7-46EA-8384-0EFF9AA53198}"/>
            </a:ext>
          </a:extLst>
        </xdr:cNvPr>
        <xdr:cNvSpPr txBox="1"/>
      </xdr:nvSpPr>
      <xdr:spPr>
        <a:xfrm>
          <a:off x="863111" y="100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C1EC3E91-F4F2-4E15-A180-BB63707D7B7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372D5E60-0AAF-471D-AF29-9C88CB2301A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10947CE-247B-4F1D-9ED5-83FB3F70CF5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B40AF97-ECE9-4D01-A31B-729BE6143C3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AA8E0842-24EA-47BA-8B8B-F4A4C5F9AC7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80E6DCE0-F8A6-4F88-A1BD-927A8B536AB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AE2B6F50-A4DA-4779-AD1A-F060F717348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E9B9154-0AA4-46C0-8FD7-7146333441F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54EAFB7-C8C6-4F14-BD2C-DAB92C2244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203434C-6EC6-4A05-B404-C5F0C6002DE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4D5D833B-E9D7-42B9-9CDE-59363D15993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14D1FC63-A1CB-4E60-80C1-F3F94E92C35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5C225EE0-0BE2-48AD-965B-9F04259E528E}"/>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AFB6E2E0-AF9E-4B11-B1A4-5F6A181EEDA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99E8F2DB-9C19-4D4F-8BD2-BE574A77994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E98783E4-E0E8-4008-9833-57C24015506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5C7BEA94-51C2-40F9-B25E-4004F7381053}"/>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D7989684-5089-44F2-B17B-FB99C1122E0E}"/>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1255316C-EEF2-414F-BFCB-B14EE1B22B54}"/>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535C8F4E-BD56-4BD0-B898-9ADEF05AEFF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DEB85858-232D-4655-939D-B5D8579FF373}"/>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ECA3B39-11FB-447D-A09E-CE17ED5A1238}"/>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7CD1D055-08BE-41D0-A861-D3732D6A5419}"/>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89E5CEB5-07D1-4AA3-9733-E99F20D05FD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730F1AE8-2F69-47BF-AFE9-E79E732A0B1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579673A-BED8-498A-8E37-5B23BF3A28E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A3153941-3CB5-4DCA-BB0F-A6CCE6FD39EB}"/>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9CB5D50B-C04A-43AD-9104-84965122EA36}"/>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F831AF21-31CC-4FE4-9051-1561BE5884CA}"/>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E616E27E-9F91-42DE-9AE2-73E5505907A1}"/>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AD85B275-0025-437E-A042-299E5920622E}"/>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47313</xdr:rowOff>
    </xdr:from>
    <xdr:to>
      <xdr:col>24</xdr:col>
      <xdr:colOff>63500</xdr:colOff>
      <xdr:row>75</xdr:row>
      <xdr:rowOff>109775</xdr:rowOff>
    </xdr:to>
    <xdr:cxnSp macro="">
      <xdr:nvCxnSpPr>
        <xdr:cNvPr id="178" name="直線コネクタ 177">
          <a:extLst>
            <a:ext uri="{FF2B5EF4-FFF2-40B4-BE49-F238E27FC236}">
              <a16:creationId xmlns:a16="http://schemas.microsoft.com/office/drawing/2014/main" id="{2E369AE5-2E0F-45B3-A815-9E19D114AAD5}"/>
            </a:ext>
          </a:extLst>
        </xdr:cNvPr>
        <xdr:cNvCxnSpPr/>
      </xdr:nvCxnSpPr>
      <xdr:spPr>
        <a:xfrm flipV="1">
          <a:off x="3797300" y="12906063"/>
          <a:ext cx="838200" cy="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9C7A95D8-4F72-4A66-B679-C5BEF04A542E}"/>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4053A305-A21E-4995-A6EB-FB74B95A6B16}"/>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109775</xdr:rowOff>
    </xdr:from>
    <xdr:to>
      <xdr:col>19</xdr:col>
      <xdr:colOff>177800</xdr:colOff>
      <xdr:row>77</xdr:row>
      <xdr:rowOff>24006</xdr:rowOff>
    </xdr:to>
    <xdr:cxnSp macro="">
      <xdr:nvCxnSpPr>
        <xdr:cNvPr id="181" name="直線コネクタ 180">
          <a:extLst>
            <a:ext uri="{FF2B5EF4-FFF2-40B4-BE49-F238E27FC236}">
              <a16:creationId xmlns:a16="http://schemas.microsoft.com/office/drawing/2014/main" id="{EBC2D441-711A-4083-A665-6E88F6CABB13}"/>
            </a:ext>
          </a:extLst>
        </xdr:cNvPr>
        <xdr:cNvCxnSpPr/>
      </xdr:nvCxnSpPr>
      <xdr:spPr>
        <a:xfrm flipV="1">
          <a:off x="2908300" y="12968525"/>
          <a:ext cx="889000" cy="2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A60922EA-A3D1-4FD8-8705-E9D2FED17003}"/>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DC65F4C6-92C2-475E-A8F3-32CCE937DC36}"/>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24006</xdr:rowOff>
    </xdr:from>
    <xdr:to>
      <xdr:col>15</xdr:col>
      <xdr:colOff>50800</xdr:colOff>
      <xdr:row>77</xdr:row>
      <xdr:rowOff>75039</xdr:rowOff>
    </xdr:to>
    <xdr:cxnSp macro="">
      <xdr:nvCxnSpPr>
        <xdr:cNvPr id="184" name="直線コネクタ 183">
          <a:extLst>
            <a:ext uri="{FF2B5EF4-FFF2-40B4-BE49-F238E27FC236}">
              <a16:creationId xmlns:a16="http://schemas.microsoft.com/office/drawing/2014/main" id="{EF272FC2-9666-4369-B813-560C6A00F292}"/>
            </a:ext>
          </a:extLst>
        </xdr:cNvPr>
        <xdr:cNvCxnSpPr/>
      </xdr:nvCxnSpPr>
      <xdr:spPr>
        <a:xfrm flipV="1">
          <a:off x="2019300" y="13225656"/>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B25E2579-2EE8-46E3-988A-ACB53399F4B6}"/>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8B0FEB6F-00C7-4425-B74D-B71945F7FDD9}"/>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75039</xdr:rowOff>
    </xdr:from>
    <xdr:to>
      <xdr:col>10</xdr:col>
      <xdr:colOff>114300</xdr:colOff>
      <xdr:row>77</xdr:row>
      <xdr:rowOff>150727</xdr:rowOff>
    </xdr:to>
    <xdr:cxnSp macro="">
      <xdr:nvCxnSpPr>
        <xdr:cNvPr id="187" name="直線コネクタ 186">
          <a:extLst>
            <a:ext uri="{FF2B5EF4-FFF2-40B4-BE49-F238E27FC236}">
              <a16:creationId xmlns:a16="http://schemas.microsoft.com/office/drawing/2014/main" id="{E08D2361-4BF6-408D-B58B-5E6564F0C491}"/>
            </a:ext>
          </a:extLst>
        </xdr:cNvPr>
        <xdr:cNvCxnSpPr/>
      </xdr:nvCxnSpPr>
      <xdr:spPr>
        <a:xfrm flipV="1">
          <a:off x="1130300" y="13276689"/>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A27AF9FC-DDA4-4689-82A8-6982CF8D3629}"/>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45797501-0C8C-4329-9D46-A12543916384}"/>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25D8D6A6-EE8C-4A0E-8071-116C72088191}"/>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73446F48-2D85-4B9D-9309-7B1B385F8FDF}"/>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E86BF99-E4E7-499E-89B9-6BA22E09203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79FD5DF-AB14-445A-B6A7-CD716514128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5C5B03F-4F1A-44F6-A0EE-4FA56033728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B17D17E-0359-4F00-9C3B-E5A2A2AA548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13B7C3B-E702-45C1-A725-85F58505C60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167963</xdr:rowOff>
    </xdr:from>
    <xdr:to>
      <xdr:col>24</xdr:col>
      <xdr:colOff>114300</xdr:colOff>
      <xdr:row>75</xdr:row>
      <xdr:rowOff>98113</xdr:rowOff>
    </xdr:to>
    <xdr:sp macro="" textlink="">
      <xdr:nvSpPr>
        <xdr:cNvPr id="197" name="楕円 196">
          <a:extLst>
            <a:ext uri="{FF2B5EF4-FFF2-40B4-BE49-F238E27FC236}">
              <a16:creationId xmlns:a16="http://schemas.microsoft.com/office/drawing/2014/main" id="{1A0EBE1C-A485-4C44-AAFB-495CE2922C6D}"/>
            </a:ext>
          </a:extLst>
        </xdr:cNvPr>
        <xdr:cNvSpPr/>
      </xdr:nvSpPr>
      <xdr:spPr>
        <a:xfrm>
          <a:off x="4584700" y="12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146390</xdr:rowOff>
    </xdr:from>
    <xdr:ext cx="599010" cy="259045"/>
    <xdr:sp macro="" textlink="">
      <xdr:nvSpPr>
        <xdr:cNvPr id="198" name="民生費該当値テキスト">
          <a:extLst>
            <a:ext uri="{FF2B5EF4-FFF2-40B4-BE49-F238E27FC236}">
              <a16:creationId xmlns:a16="http://schemas.microsoft.com/office/drawing/2014/main" id="{87B22908-7E75-48FF-BBF4-D4730CC608A4}"/>
            </a:ext>
          </a:extLst>
        </xdr:cNvPr>
        <xdr:cNvSpPr txBox="1"/>
      </xdr:nvSpPr>
      <xdr:spPr>
        <a:xfrm>
          <a:off x="4686300" y="128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58975</xdr:rowOff>
    </xdr:from>
    <xdr:to>
      <xdr:col>20</xdr:col>
      <xdr:colOff>38100</xdr:colOff>
      <xdr:row>75</xdr:row>
      <xdr:rowOff>160576</xdr:rowOff>
    </xdr:to>
    <xdr:sp macro="" textlink="">
      <xdr:nvSpPr>
        <xdr:cNvPr id="199" name="楕円 198">
          <a:extLst>
            <a:ext uri="{FF2B5EF4-FFF2-40B4-BE49-F238E27FC236}">
              <a16:creationId xmlns:a16="http://schemas.microsoft.com/office/drawing/2014/main" id="{E63282A1-A830-406E-B04B-0CD9AF452240}"/>
            </a:ext>
          </a:extLst>
        </xdr:cNvPr>
        <xdr:cNvSpPr/>
      </xdr:nvSpPr>
      <xdr:spPr>
        <a:xfrm>
          <a:off x="3746500" y="12917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151702</xdr:rowOff>
    </xdr:from>
    <xdr:ext cx="599010" cy="259045"/>
    <xdr:sp macro="" textlink="">
      <xdr:nvSpPr>
        <xdr:cNvPr id="200" name="テキスト ボックス 199">
          <a:extLst>
            <a:ext uri="{FF2B5EF4-FFF2-40B4-BE49-F238E27FC236}">
              <a16:creationId xmlns:a16="http://schemas.microsoft.com/office/drawing/2014/main" id="{88EDBBE8-98C3-4D47-B61A-A7AC06DFA54F}"/>
            </a:ext>
          </a:extLst>
        </xdr:cNvPr>
        <xdr:cNvSpPr txBox="1"/>
      </xdr:nvSpPr>
      <xdr:spPr>
        <a:xfrm>
          <a:off x="3497795" y="1301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144656</xdr:rowOff>
    </xdr:from>
    <xdr:to>
      <xdr:col>15</xdr:col>
      <xdr:colOff>101600</xdr:colOff>
      <xdr:row>77</xdr:row>
      <xdr:rowOff>74806</xdr:rowOff>
    </xdr:to>
    <xdr:sp macro="" textlink="">
      <xdr:nvSpPr>
        <xdr:cNvPr id="201" name="楕円 200">
          <a:extLst>
            <a:ext uri="{FF2B5EF4-FFF2-40B4-BE49-F238E27FC236}">
              <a16:creationId xmlns:a16="http://schemas.microsoft.com/office/drawing/2014/main" id="{472F4856-7C78-4BA2-A59A-4A0ECF35DEA1}"/>
            </a:ext>
          </a:extLst>
        </xdr:cNvPr>
        <xdr:cNvSpPr/>
      </xdr:nvSpPr>
      <xdr:spPr>
        <a:xfrm>
          <a:off x="2857500" y="131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65933</xdr:rowOff>
    </xdr:from>
    <xdr:ext cx="599010" cy="259045"/>
    <xdr:sp macro="" textlink="">
      <xdr:nvSpPr>
        <xdr:cNvPr id="202" name="テキスト ボックス 201">
          <a:extLst>
            <a:ext uri="{FF2B5EF4-FFF2-40B4-BE49-F238E27FC236}">
              <a16:creationId xmlns:a16="http://schemas.microsoft.com/office/drawing/2014/main" id="{DE33B60A-4B5E-4641-A795-B275A7F0F835}"/>
            </a:ext>
          </a:extLst>
        </xdr:cNvPr>
        <xdr:cNvSpPr txBox="1"/>
      </xdr:nvSpPr>
      <xdr:spPr>
        <a:xfrm>
          <a:off x="2608795" y="1326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24239</xdr:rowOff>
    </xdr:from>
    <xdr:to>
      <xdr:col>10</xdr:col>
      <xdr:colOff>165100</xdr:colOff>
      <xdr:row>77</xdr:row>
      <xdr:rowOff>125839</xdr:rowOff>
    </xdr:to>
    <xdr:sp macro="" textlink="">
      <xdr:nvSpPr>
        <xdr:cNvPr id="203" name="楕円 202">
          <a:extLst>
            <a:ext uri="{FF2B5EF4-FFF2-40B4-BE49-F238E27FC236}">
              <a16:creationId xmlns:a16="http://schemas.microsoft.com/office/drawing/2014/main" id="{22A8B5E0-57A9-447A-AB58-FEFB61D1C3AB}"/>
            </a:ext>
          </a:extLst>
        </xdr:cNvPr>
        <xdr:cNvSpPr/>
      </xdr:nvSpPr>
      <xdr:spPr>
        <a:xfrm>
          <a:off x="1968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116966</xdr:rowOff>
    </xdr:from>
    <xdr:ext cx="599010" cy="259045"/>
    <xdr:sp macro="" textlink="">
      <xdr:nvSpPr>
        <xdr:cNvPr id="204" name="テキスト ボックス 203">
          <a:extLst>
            <a:ext uri="{FF2B5EF4-FFF2-40B4-BE49-F238E27FC236}">
              <a16:creationId xmlns:a16="http://schemas.microsoft.com/office/drawing/2014/main" id="{0957F4B3-1E0C-4294-B6C8-3EF5B2811B98}"/>
            </a:ext>
          </a:extLst>
        </xdr:cNvPr>
        <xdr:cNvSpPr txBox="1"/>
      </xdr:nvSpPr>
      <xdr:spPr>
        <a:xfrm>
          <a:off x="1719795" y="133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99927</xdr:rowOff>
    </xdr:from>
    <xdr:to>
      <xdr:col>6</xdr:col>
      <xdr:colOff>38100</xdr:colOff>
      <xdr:row>78</xdr:row>
      <xdr:rowOff>30077</xdr:rowOff>
    </xdr:to>
    <xdr:sp macro="" textlink="">
      <xdr:nvSpPr>
        <xdr:cNvPr id="205" name="楕円 204">
          <a:extLst>
            <a:ext uri="{FF2B5EF4-FFF2-40B4-BE49-F238E27FC236}">
              <a16:creationId xmlns:a16="http://schemas.microsoft.com/office/drawing/2014/main" id="{C092BE65-41FA-4B04-A7F1-092BEEB7BFFD}"/>
            </a:ext>
          </a:extLst>
        </xdr:cNvPr>
        <xdr:cNvSpPr/>
      </xdr:nvSpPr>
      <xdr:spPr>
        <a:xfrm>
          <a:off x="1079500" y="133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21204</xdr:rowOff>
    </xdr:from>
    <xdr:ext cx="599010" cy="259045"/>
    <xdr:sp macro="" textlink="">
      <xdr:nvSpPr>
        <xdr:cNvPr id="206" name="テキスト ボックス 205">
          <a:extLst>
            <a:ext uri="{FF2B5EF4-FFF2-40B4-BE49-F238E27FC236}">
              <a16:creationId xmlns:a16="http://schemas.microsoft.com/office/drawing/2014/main" id="{38AB4408-D183-4690-BFD1-59E1E1B851BC}"/>
            </a:ext>
          </a:extLst>
        </xdr:cNvPr>
        <xdr:cNvSpPr txBox="1"/>
      </xdr:nvSpPr>
      <xdr:spPr>
        <a:xfrm>
          <a:off x="830795" y="133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81A3ACA-4343-4C9F-A4CD-53F9131646B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914EC333-67B1-4292-A4B7-9EB19604BE2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4DB66F9-B024-44F6-9461-6E4B02A2E8D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8BCA4164-E3B4-4CEF-A0DB-EDC7AC3DA84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3DA93030-74A6-46AD-A1A3-8D88B547D4F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488407F4-1A16-4605-ADD9-D5B1949330A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5423AF7-31F9-41B7-A8DE-87D80E6DD29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375B5159-4B5D-4CC5-81DE-C37F02A045E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68675BF-75E8-42EE-9450-4921FB7BB30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8F74514-2529-41AA-A8E2-FAD7C9EE418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FC434A91-1A9C-4E33-96AC-01809EC3627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A26ED852-7F00-42B7-BC56-75050F44473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2A9BCE9F-064A-4943-B05A-756A26E7D42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94E06859-2012-4381-A97E-E6A44A77652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914D5363-02EF-48A5-8631-D8D900A3FC9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CCA237DB-EDB9-43FC-BFF2-8D06CF9EC04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4534E03C-5E0A-4270-98FC-28B40B1057A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B273AA46-FCE9-4068-BDAC-C0073CC23F6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49B93A00-32CA-4EA7-ABBB-B7333C9CA10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1C40E6CD-B252-4620-AFBF-89B93C2368B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6ACB889A-D1FB-4A0B-A300-58DF34AE39C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B36C8073-2BBA-44A9-982C-618BFFC7793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1CBE3C8-4A71-493A-8342-B8CBE5C5158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F400A5E7-2D23-49EE-A4BB-6E5D2EFD43EB}"/>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DFDC73A-8ADD-4849-A733-A85FEBB52E1E}"/>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95A41938-7E2F-4129-866A-59A6C220731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A57CFC10-5BBA-4360-8BE1-9C9BD9FCD74C}"/>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2D329702-C00D-4BD0-A1C5-EBFDE1F6FE0B}"/>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122943</xdr:rowOff>
    </xdr:from>
    <xdr:to>
      <xdr:col>24</xdr:col>
      <xdr:colOff>63500</xdr:colOff>
      <xdr:row>94</xdr:row>
      <xdr:rowOff>45059</xdr:rowOff>
    </xdr:to>
    <xdr:cxnSp macro="">
      <xdr:nvCxnSpPr>
        <xdr:cNvPr id="235" name="直線コネクタ 234">
          <a:extLst>
            <a:ext uri="{FF2B5EF4-FFF2-40B4-BE49-F238E27FC236}">
              <a16:creationId xmlns:a16="http://schemas.microsoft.com/office/drawing/2014/main" id="{DE417AF7-DDFF-413B-ACE9-8054CD288039}"/>
            </a:ext>
          </a:extLst>
        </xdr:cNvPr>
        <xdr:cNvCxnSpPr/>
      </xdr:nvCxnSpPr>
      <xdr:spPr>
        <a:xfrm>
          <a:off x="3797300" y="16067793"/>
          <a:ext cx="838200" cy="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2CFE1CB2-1BC1-46CF-9FFD-D03FEC2436A8}"/>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15D60213-7789-462B-9382-67BE51DDB2E5}"/>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122943</xdr:rowOff>
    </xdr:from>
    <xdr:to>
      <xdr:col>19</xdr:col>
      <xdr:colOff>177800</xdr:colOff>
      <xdr:row>95</xdr:row>
      <xdr:rowOff>5375</xdr:rowOff>
    </xdr:to>
    <xdr:cxnSp macro="">
      <xdr:nvCxnSpPr>
        <xdr:cNvPr id="238" name="直線コネクタ 237">
          <a:extLst>
            <a:ext uri="{FF2B5EF4-FFF2-40B4-BE49-F238E27FC236}">
              <a16:creationId xmlns:a16="http://schemas.microsoft.com/office/drawing/2014/main" id="{2D3B25E5-44A3-4CE3-9B03-83D45F737BDC}"/>
            </a:ext>
          </a:extLst>
        </xdr:cNvPr>
        <xdr:cNvCxnSpPr/>
      </xdr:nvCxnSpPr>
      <xdr:spPr>
        <a:xfrm flipV="1">
          <a:off x="2908300" y="16067793"/>
          <a:ext cx="889000" cy="2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6F1403A7-47C9-4717-BAAF-F9FAE976CD4F}"/>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ACB96B1B-8D0C-4C92-9A3C-F096D7179C0C}"/>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5375</xdr:rowOff>
    </xdr:from>
    <xdr:to>
      <xdr:col>15</xdr:col>
      <xdr:colOff>50800</xdr:colOff>
      <xdr:row>95</xdr:row>
      <xdr:rowOff>104373</xdr:rowOff>
    </xdr:to>
    <xdr:cxnSp macro="">
      <xdr:nvCxnSpPr>
        <xdr:cNvPr id="241" name="直線コネクタ 240">
          <a:extLst>
            <a:ext uri="{FF2B5EF4-FFF2-40B4-BE49-F238E27FC236}">
              <a16:creationId xmlns:a16="http://schemas.microsoft.com/office/drawing/2014/main" id="{4C290804-441B-4E67-97A0-2B1C9C3B21B1}"/>
            </a:ext>
          </a:extLst>
        </xdr:cNvPr>
        <xdr:cNvCxnSpPr/>
      </xdr:nvCxnSpPr>
      <xdr:spPr>
        <a:xfrm flipV="1">
          <a:off x="2019300" y="16293125"/>
          <a:ext cx="8890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C835FB63-86EF-42A5-A573-9454169C351D}"/>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3" name="テキスト ボックス 242">
          <a:extLst>
            <a:ext uri="{FF2B5EF4-FFF2-40B4-BE49-F238E27FC236}">
              <a16:creationId xmlns:a16="http://schemas.microsoft.com/office/drawing/2014/main" id="{C2E1C33B-8285-4535-8C89-D71D279810E8}"/>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104373</xdr:rowOff>
    </xdr:from>
    <xdr:to>
      <xdr:col>10</xdr:col>
      <xdr:colOff>114300</xdr:colOff>
      <xdr:row>96</xdr:row>
      <xdr:rowOff>1001</xdr:rowOff>
    </xdr:to>
    <xdr:cxnSp macro="">
      <xdr:nvCxnSpPr>
        <xdr:cNvPr id="244" name="直線コネクタ 243">
          <a:extLst>
            <a:ext uri="{FF2B5EF4-FFF2-40B4-BE49-F238E27FC236}">
              <a16:creationId xmlns:a16="http://schemas.microsoft.com/office/drawing/2014/main" id="{6DA9CFB3-406F-410B-BB24-84E5D9995CA1}"/>
            </a:ext>
          </a:extLst>
        </xdr:cNvPr>
        <xdr:cNvCxnSpPr/>
      </xdr:nvCxnSpPr>
      <xdr:spPr>
        <a:xfrm flipV="1">
          <a:off x="1130300" y="16392123"/>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71A9FC4-638B-436B-8D33-718B70621AE6}"/>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6" name="テキスト ボックス 245">
          <a:extLst>
            <a:ext uri="{FF2B5EF4-FFF2-40B4-BE49-F238E27FC236}">
              <a16:creationId xmlns:a16="http://schemas.microsoft.com/office/drawing/2014/main" id="{319ADCE0-2B3A-4CCF-9462-4CD0AE56F3C4}"/>
            </a:ext>
          </a:extLst>
        </xdr:cNvPr>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516F45A3-1889-4D8C-AA18-E5622DB37998}"/>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1BB33828-5BE4-481A-B9E0-0D6221D65BBD}"/>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69CFF38-1F39-412F-89F4-69740122263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F247BCA-2888-446C-822F-7A32FBAE0D6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EEEE1AE-6B02-4941-BBE7-0533A3211D2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CFE0D60-9664-47FE-9596-96CF5D948AC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C7D0936-6339-498A-87DC-774C3F66887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165709</xdr:rowOff>
    </xdr:from>
    <xdr:to>
      <xdr:col>24</xdr:col>
      <xdr:colOff>114300</xdr:colOff>
      <xdr:row>94</xdr:row>
      <xdr:rowOff>95859</xdr:rowOff>
    </xdr:to>
    <xdr:sp macro="" textlink="">
      <xdr:nvSpPr>
        <xdr:cNvPr id="254" name="楕円 253">
          <a:extLst>
            <a:ext uri="{FF2B5EF4-FFF2-40B4-BE49-F238E27FC236}">
              <a16:creationId xmlns:a16="http://schemas.microsoft.com/office/drawing/2014/main" id="{90CB8E14-B6BF-4882-A4F4-65B8DAE262EE}"/>
            </a:ext>
          </a:extLst>
        </xdr:cNvPr>
        <xdr:cNvSpPr/>
      </xdr:nvSpPr>
      <xdr:spPr>
        <a:xfrm>
          <a:off x="4584700" y="161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17136</xdr:rowOff>
    </xdr:from>
    <xdr:ext cx="599010" cy="259045"/>
    <xdr:sp macro="" textlink="">
      <xdr:nvSpPr>
        <xdr:cNvPr id="255" name="衛生費該当値テキスト">
          <a:extLst>
            <a:ext uri="{FF2B5EF4-FFF2-40B4-BE49-F238E27FC236}">
              <a16:creationId xmlns:a16="http://schemas.microsoft.com/office/drawing/2014/main" id="{97F2D1B2-15AC-491F-BDD3-9AC4CFD8F781}"/>
            </a:ext>
          </a:extLst>
        </xdr:cNvPr>
        <xdr:cNvSpPr txBox="1"/>
      </xdr:nvSpPr>
      <xdr:spPr>
        <a:xfrm>
          <a:off x="4686300" y="1596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72143</xdr:rowOff>
    </xdr:from>
    <xdr:to>
      <xdr:col>20</xdr:col>
      <xdr:colOff>38100</xdr:colOff>
      <xdr:row>94</xdr:row>
      <xdr:rowOff>2293</xdr:rowOff>
    </xdr:to>
    <xdr:sp macro="" textlink="">
      <xdr:nvSpPr>
        <xdr:cNvPr id="256" name="楕円 255">
          <a:extLst>
            <a:ext uri="{FF2B5EF4-FFF2-40B4-BE49-F238E27FC236}">
              <a16:creationId xmlns:a16="http://schemas.microsoft.com/office/drawing/2014/main" id="{D83BB7FF-1586-4119-97DB-49969EC2930F}"/>
            </a:ext>
          </a:extLst>
        </xdr:cNvPr>
        <xdr:cNvSpPr/>
      </xdr:nvSpPr>
      <xdr:spPr>
        <a:xfrm>
          <a:off x="3746500" y="160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18820</xdr:rowOff>
    </xdr:from>
    <xdr:ext cx="599010" cy="259045"/>
    <xdr:sp macro="" textlink="">
      <xdr:nvSpPr>
        <xdr:cNvPr id="257" name="テキスト ボックス 256">
          <a:extLst>
            <a:ext uri="{FF2B5EF4-FFF2-40B4-BE49-F238E27FC236}">
              <a16:creationId xmlns:a16="http://schemas.microsoft.com/office/drawing/2014/main" id="{543920CD-3AF2-47B8-91F1-1E0D27CF57CE}"/>
            </a:ext>
          </a:extLst>
        </xdr:cNvPr>
        <xdr:cNvSpPr txBox="1"/>
      </xdr:nvSpPr>
      <xdr:spPr>
        <a:xfrm>
          <a:off x="3497795" y="157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126025</xdr:rowOff>
    </xdr:from>
    <xdr:to>
      <xdr:col>15</xdr:col>
      <xdr:colOff>101600</xdr:colOff>
      <xdr:row>95</xdr:row>
      <xdr:rowOff>56175</xdr:rowOff>
    </xdr:to>
    <xdr:sp macro="" textlink="">
      <xdr:nvSpPr>
        <xdr:cNvPr id="258" name="楕円 257">
          <a:extLst>
            <a:ext uri="{FF2B5EF4-FFF2-40B4-BE49-F238E27FC236}">
              <a16:creationId xmlns:a16="http://schemas.microsoft.com/office/drawing/2014/main" id="{16EE0003-A134-419A-9005-B8195F8D6EFD}"/>
            </a:ext>
          </a:extLst>
        </xdr:cNvPr>
        <xdr:cNvSpPr/>
      </xdr:nvSpPr>
      <xdr:spPr>
        <a:xfrm>
          <a:off x="2857500" y="16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72702</xdr:rowOff>
    </xdr:from>
    <xdr:ext cx="534377" cy="259045"/>
    <xdr:sp macro="" textlink="">
      <xdr:nvSpPr>
        <xdr:cNvPr id="259" name="テキスト ボックス 258">
          <a:extLst>
            <a:ext uri="{FF2B5EF4-FFF2-40B4-BE49-F238E27FC236}">
              <a16:creationId xmlns:a16="http://schemas.microsoft.com/office/drawing/2014/main" id="{BAC1C520-F21E-43D4-82B4-30D243B40EA7}"/>
            </a:ext>
          </a:extLst>
        </xdr:cNvPr>
        <xdr:cNvSpPr txBox="1"/>
      </xdr:nvSpPr>
      <xdr:spPr>
        <a:xfrm>
          <a:off x="2641111" y="160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53573</xdr:rowOff>
    </xdr:from>
    <xdr:to>
      <xdr:col>10</xdr:col>
      <xdr:colOff>165100</xdr:colOff>
      <xdr:row>95</xdr:row>
      <xdr:rowOff>155173</xdr:rowOff>
    </xdr:to>
    <xdr:sp macro="" textlink="">
      <xdr:nvSpPr>
        <xdr:cNvPr id="260" name="楕円 259">
          <a:extLst>
            <a:ext uri="{FF2B5EF4-FFF2-40B4-BE49-F238E27FC236}">
              <a16:creationId xmlns:a16="http://schemas.microsoft.com/office/drawing/2014/main" id="{90A19625-574A-498E-83AC-A5D19839C11D}"/>
            </a:ext>
          </a:extLst>
        </xdr:cNvPr>
        <xdr:cNvSpPr/>
      </xdr:nvSpPr>
      <xdr:spPr>
        <a:xfrm>
          <a:off x="1968500" y="163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250</xdr:rowOff>
    </xdr:from>
    <xdr:ext cx="534377" cy="259045"/>
    <xdr:sp macro="" textlink="">
      <xdr:nvSpPr>
        <xdr:cNvPr id="261" name="テキスト ボックス 260">
          <a:extLst>
            <a:ext uri="{FF2B5EF4-FFF2-40B4-BE49-F238E27FC236}">
              <a16:creationId xmlns:a16="http://schemas.microsoft.com/office/drawing/2014/main" id="{CB117F79-8B26-4036-9726-FFB02BAA6109}"/>
            </a:ext>
          </a:extLst>
        </xdr:cNvPr>
        <xdr:cNvSpPr txBox="1"/>
      </xdr:nvSpPr>
      <xdr:spPr>
        <a:xfrm>
          <a:off x="1752111" y="161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121651</xdr:rowOff>
    </xdr:from>
    <xdr:to>
      <xdr:col>6</xdr:col>
      <xdr:colOff>38100</xdr:colOff>
      <xdr:row>96</xdr:row>
      <xdr:rowOff>51801</xdr:rowOff>
    </xdr:to>
    <xdr:sp macro="" textlink="">
      <xdr:nvSpPr>
        <xdr:cNvPr id="262" name="楕円 261">
          <a:extLst>
            <a:ext uri="{FF2B5EF4-FFF2-40B4-BE49-F238E27FC236}">
              <a16:creationId xmlns:a16="http://schemas.microsoft.com/office/drawing/2014/main" id="{477DBD93-00EE-465D-834B-A8A51C8AC50A}"/>
            </a:ext>
          </a:extLst>
        </xdr:cNvPr>
        <xdr:cNvSpPr/>
      </xdr:nvSpPr>
      <xdr:spPr>
        <a:xfrm>
          <a:off x="1079500" y="164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68328</xdr:rowOff>
    </xdr:from>
    <xdr:ext cx="534377" cy="259045"/>
    <xdr:sp macro="" textlink="">
      <xdr:nvSpPr>
        <xdr:cNvPr id="263" name="テキスト ボックス 262">
          <a:extLst>
            <a:ext uri="{FF2B5EF4-FFF2-40B4-BE49-F238E27FC236}">
              <a16:creationId xmlns:a16="http://schemas.microsoft.com/office/drawing/2014/main" id="{93A14756-AE2F-4EF7-95C3-DB18DA0CAF43}"/>
            </a:ext>
          </a:extLst>
        </xdr:cNvPr>
        <xdr:cNvSpPr txBox="1"/>
      </xdr:nvSpPr>
      <xdr:spPr>
        <a:xfrm>
          <a:off x="863111" y="1618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C030797E-9E77-473C-9F3D-8E840FF9F0C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F4BE8EA8-0FAB-4740-A41F-5F63C364F2A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7428B67F-82D5-4FA1-9972-8EFEB0E106C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30E740D0-2F24-4891-AF24-E9F1A826F4D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13F9D37-C559-4A8A-8A5B-5556E1A6373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29A9BAB-1439-4A1B-B8BB-76AE094A9A2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A98E58E0-EF60-49F2-9C32-39847F40680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52CB73FC-2B64-4D8A-99A1-750F580C35D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841A6F8B-E55F-44B3-A377-5C367BF9157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2AD6B688-5954-4404-8F5F-3BC9D84BCC0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9D8719A2-2434-4CAB-A440-6EFC8E69512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24CEC8A7-C370-48FC-8C86-6C1A5C319CF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A10CF0B8-65D1-40FC-80C0-14868A32486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C7BDAEF4-6955-490A-A79A-1471FC70DBD4}"/>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D6057E05-21C3-411C-B953-AD830CD4FFC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938684AA-6E6D-4EAF-9DD3-F4393132D3C6}"/>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14D43B4A-3163-44EE-8D01-DE8B9FF2C9E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30137692-B697-4147-B1D7-3A47546DD837}"/>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BF7AEE55-016E-48E3-8F45-0996C43D734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CFA92A22-E872-452B-9F76-6BE83980175A}"/>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FD46D967-C75E-4BD0-984B-C7709B9E045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D78F0983-365D-49BE-B26A-BF46B7A810EB}"/>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12230BC2-F382-4674-80BE-62D30DF0D5B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3053976-E760-4DD6-B574-DE465B4EB4AB}"/>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7F3C4987-64E8-4241-82F7-EAAA5510C68A}"/>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F29A82D8-1429-4806-87BD-D21AFA409DE9}"/>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D95143D5-3FEC-4108-8B5E-CF40A8788BFD}"/>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D9C076D9-0DD5-469F-BE7E-9A7F0B5E5524}"/>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109791</xdr:rowOff>
    </xdr:from>
    <xdr:to>
      <xdr:col>55</xdr:col>
      <xdr:colOff>0</xdr:colOff>
      <xdr:row>38</xdr:row>
      <xdr:rowOff>2921</xdr:rowOff>
    </xdr:to>
    <xdr:cxnSp macro="">
      <xdr:nvCxnSpPr>
        <xdr:cNvPr id="292" name="直線コネクタ 291">
          <a:extLst>
            <a:ext uri="{FF2B5EF4-FFF2-40B4-BE49-F238E27FC236}">
              <a16:creationId xmlns:a16="http://schemas.microsoft.com/office/drawing/2014/main" id="{0AA2E975-31E9-4652-BF83-3A85B5D710E7}"/>
            </a:ext>
          </a:extLst>
        </xdr:cNvPr>
        <xdr:cNvCxnSpPr/>
      </xdr:nvCxnSpPr>
      <xdr:spPr>
        <a:xfrm>
          <a:off x="9639300" y="6281991"/>
          <a:ext cx="838200" cy="2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FF107B5B-222E-4D3F-B2E1-02F879578D06}"/>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2CDDA5B1-1730-4690-9209-845C16CA223E}"/>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109791</xdr:rowOff>
    </xdr:from>
    <xdr:to>
      <xdr:col>50</xdr:col>
      <xdr:colOff>114300</xdr:colOff>
      <xdr:row>37</xdr:row>
      <xdr:rowOff>136080</xdr:rowOff>
    </xdr:to>
    <xdr:cxnSp macro="">
      <xdr:nvCxnSpPr>
        <xdr:cNvPr id="295" name="直線コネクタ 294">
          <a:extLst>
            <a:ext uri="{FF2B5EF4-FFF2-40B4-BE49-F238E27FC236}">
              <a16:creationId xmlns:a16="http://schemas.microsoft.com/office/drawing/2014/main" id="{74A4DFB2-AEDF-498D-A0C1-9E1EB164EAFF}"/>
            </a:ext>
          </a:extLst>
        </xdr:cNvPr>
        <xdr:cNvCxnSpPr/>
      </xdr:nvCxnSpPr>
      <xdr:spPr>
        <a:xfrm flipV="1">
          <a:off x="8750300" y="6281991"/>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FF9FE569-557C-4C49-B6AE-BF2FC0337D3B}"/>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E4439334-B089-4700-9B92-D1A3A47B919B}"/>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136080</xdr:rowOff>
    </xdr:from>
    <xdr:to>
      <xdr:col>45</xdr:col>
      <xdr:colOff>177800</xdr:colOff>
      <xdr:row>37</xdr:row>
      <xdr:rowOff>165036</xdr:rowOff>
    </xdr:to>
    <xdr:cxnSp macro="">
      <xdr:nvCxnSpPr>
        <xdr:cNvPr id="298" name="直線コネクタ 297">
          <a:extLst>
            <a:ext uri="{FF2B5EF4-FFF2-40B4-BE49-F238E27FC236}">
              <a16:creationId xmlns:a16="http://schemas.microsoft.com/office/drawing/2014/main" id="{D6A44B15-1166-4C5E-9D7D-D82A8808729E}"/>
            </a:ext>
          </a:extLst>
        </xdr:cNvPr>
        <xdr:cNvCxnSpPr/>
      </xdr:nvCxnSpPr>
      <xdr:spPr>
        <a:xfrm flipV="1">
          <a:off x="7861300" y="64797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6B5C0841-91BE-4C50-9AC2-B69A784EC77D}"/>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142956</xdr:rowOff>
    </xdr:from>
    <xdr:ext cx="378565" cy="259045"/>
    <xdr:sp macro="" textlink="">
      <xdr:nvSpPr>
        <xdr:cNvPr id="300" name="テキスト ボックス 299">
          <a:extLst>
            <a:ext uri="{FF2B5EF4-FFF2-40B4-BE49-F238E27FC236}">
              <a16:creationId xmlns:a16="http://schemas.microsoft.com/office/drawing/2014/main" id="{F94E6CB6-0A89-4BB4-A9C0-BC29752E0F62}"/>
            </a:ext>
          </a:extLst>
        </xdr:cNvPr>
        <xdr:cNvSpPr txBox="1"/>
      </xdr:nvSpPr>
      <xdr:spPr>
        <a:xfrm>
          <a:off x="8561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89027</xdr:rowOff>
    </xdr:from>
    <xdr:to>
      <xdr:col>41</xdr:col>
      <xdr:colOff>50800</xdr:colOff>
      <xdr:row>37</xdr:row>
      <xdr:rowOff>165036</xdr:rowOff>
    </xdr:to>
    <xdr:cxnSp macro="">
      <xdr:nvCxnSpPr>
        <xdr:cNvPr id="301" name="直線コネクタ 300">
          <a:extLst>
            <a:ext uri="{FF2B5EF4-FFF2-40B4-BE49-F238E27FC236}">
              <a16:creationId xmlns:a16="http://schemas.microsoft.com/office/drawing/2014/main" id="{F8FB7A2F-CCB9-4141-8707-85696B6EC903}"/>
            </a:ext>
          </a:extLst>
        </xdr:cNvPr>
        <xdr:cNvCxnSpPr/>
      </xdr:nvCxnSpPr>
      <xdr:spPr>
        <a:xfrm>
          <a:off x="6972300" y="5918327"/>
          <a:ext cx="889000" cy="5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BEB99B2A-33CC-4115-B44A-03729AA4E4DE}"/>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03" name="テキスト ボックス 302">
          <a:extLst>
            <a:ext uri="{FF2B5EF4-FFF2-40B4-BE49-F238E27FC236}">
              <a16:creationId xmlns:a16="http://schemas.microsoft.com/office/drawing/2014/main" id="{1D00B72D-32A5-4609-94DC-6314E4870C5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1F081A5B-44EB-4728-BD54-C25D1B287FEA}"/>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103712</xdr:rowOff>
    </xdr:from>
    <xdr:ext cx="378565" cy="259045"/>
    <xdr:sp macro="" textlink="">
      <xdr:nvSpPr>
        <xdr:cNvPr id="305" name="テキスト ボックス 304">
          <a:extLst>
            <a:ext uri="{FF2B5EF4-FFF2-40B4-BE49-F238E27FC236}">
              <a16:creationId xmlns:a16="http://schemas.microsoft.com/office/drawing/2014/main" id="{D8216583-5DE8-4871-87F6-D374875AC0D0}"/>
            </a:ext>
          </a:extLst>
        </xdr:cNvPr>
        <xdr:cNvSpPr txBox="1"/>
      </xdr:nvSpPr>
      <xdr:spPr>
        <a:xfrm>
          <a:off x="6783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312D5FB-7099-4238-BF49-F8A7B788AB6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BFCE5CE-51DA-4DDA-9789-3F42A876930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DA4CE26-7198-45B6-8A28-8A5FBF6D9FD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E5A9857-CAEA-41CD-BC7B-3F82AE71B67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64C86A0-DFE9-42BF-BB70-0F78E444A3E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123571</xdr:rowOff>
    </xdr:from>
    <xdr:to>
      <xdr:col>55</xdr:col>
      <xdr:colOff>50800</xdr:colOff>
      <xdr:row>38</xdr:row>
      <xdr:rowOff>53721</xdr:rowOff>
    </xdr:to>
    <xdr:sp macro="" textlink="">
      <xdr:nvSpPr>
        <xdr:cNvPr id="311" name="楕円 310">
          <a:extLst>
            <a:ext uri="{FF2B5EF4-FFF2-40B4-BE49-F238E27FC236}">
              <a16:creationId xmlns:a16="http://schemas.microsoft.com/office/drawing/2014/main" id="{CBD892FA-4217-4C37-B9C7-C3A8D8F6BC2D}"/>
            </a:ext>
          </a:extLst>
        </xdr:cNvPr>
        <xdr:cNvSpPr/>
      </xdr:nvSpPr>
      <xdr:spPr>
        <a:xfrm>
          <a:off x="104267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146448</xdr:rowOff>
    </xdr:from>
    <xdr:ext cx="469744" cy="259045"/>
    <xdr:sp macro="" textlink="">
      <xdr:nvSpPr>
        <xdr:cNvPr id="312" name="労働費該当値テキスト">
          <a:extLst>
            <a:ext uri="{FF2B5EF4-FFF2-40B4-BE49-F238E27FC236}">
              <a16:creationId xmlns:a16="http://schemas.microsoft.com/office/drawing/2014/main" id="{FA7997B8-B2B3-4E9D-90E3-B0F81B972BCF}"/>
            </a:ext>
          </a:extLst>
        </xdr:cNvPr>
        <xdr:cNvSpPr txBox="1"/>
      </xdr:nvSpPr>
      <xdr:spPr>
        <a:xfrm>
          <a:off x="10528300"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58991</xdr:rowOff>
    </xdr:from>
    <xdr:to>
      <xdr:col>50</xdr:col>
      <xdr:colOff>165100</xdr:colOff>
      <xdr:row>36</xdr:row>
      <xdr:rowOff>160591</xdr:rowOff>
    </xdr:to>
    <xdr:sp macro="" textlink="">
      <xdr:nvSpPr>
        <xdr:cNvPr id="313" name="楕円 312">
          <a:extLst>
            <a:ext uri="{FF2B5EF4-FFF2-40B4-BE49-F238E27FC236}">
              <a16:creationId xmlns:a16="http://schemas.microsoft.com/office/drawing/2014/main" id="{6AFD9705-0AEC-4D53-B9C0-EFEA812F2D78}"/>
            </a:ext>
          </a:extLst>
        </xdr:cNvPr>
        <xdr:cNvSpPr/>
      </xdr:nvSpPr>
      <xdr:spPr>
        <a:xfrm>
          <a:off x="9588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5668</xdr:rowOff>
    </xdr:from>
    <xdr:ext cx="469744" cy="259045"/>
    <xdr:sp macro="" textlink="">
      <xdr:nvSpPr>
        <xdr:cNvPr id="314" name="テキスト ボックス 313">
          <a:extLst>
            <a:ext uri="{FF2B5EF4-FFF2-40B4-BE49-F238E27FC236}">
              <a16:creationId xmlns:a16="http://schemas.microsoft.com/office/drawing/2014/main" id="{81A20DC2-38B5-4E70-AD18-6094C9264396}"/>
            </a:ext>
          </a:extLst>
        </xdr:cNvPr>
        <xdr:cNvSpPr txBox="1"/>
      </xdr:nvSpPr>
      <xdr:spPr>
        <a:xfrm>
          <a:off x="9404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85280</xdr:rowOff>
    </xdr:from>
    <xdr:to>
      <xdr:col>46</xdr:col>
      <xdr:colOff>38100</xdr:colOff>
      <xdr:row>38</xdr:row>
      <xdr:rowOff>15430</xdr:rowOff>
    </xdr:to>
    <xdr:sp macro="" textlink="">
      <xdr:nvSpPr>
        <xdr:cNvPr id="315" name="楕円 314">
          <a:extLst>
            <a:ext uri="{FF2B5EF4-FFF2-40B4-BE49-F238E27FC236}">
              <a16:creationId xmlns:a16="http://schemas.microsoft.com/office/drawing/2014/main" id="{460B2071-1DEC-4B3B-BAAC-39763D393D91}"/>
            </a:ext>
          </a:extLst>
        </xdr:cNvPr>
        <xdr:cNvSpPr/>
      </xdr:nvSpPr>
      <xdr:spPr>
        <a:xfrm>
          <a:off x="8699500" y="64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31957</xdr:rowOff>
    </xdr:from>
    <xdr:ext cx="469744" cy="259045"/>
    <xdr:sp macro="" textlink="">
      <xdr:nvSpPr>
        <xdr:cNvPr id="316" name="テキスト ボックス 315">
          <a:extLst>
            <a:ext uri="{FF2B5EF4-FFF2-40B4-BE49-F238E27FC236}">
              <a16:creationId xmlns:a16="http://schemas.microsoft.com/office/drawing/2014/main" id="{3B5BA1D5-429B-48A2-B5B8-5A6822ED8CE9}"/>
            </a:ext>
          </a:extLst>
        </xdr:cNvPr>
        <xdr:cNvSpPr txBox="1"/>
      </xdr:nvSpPr>
      <xdr:spPr>
        <a:xfrm>
          <a:off x="8515428" y="62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114236</xdr:rowOff>
    </xdr:from>
    <xdr:to>
      <xdr:col>41</xdr:col>
      <xdr:colOff>101600</xdr:colOff>
      <xdr:row>38</xdr:row>
      <xdr:rowOff>44386</xdr:rowOff>
    </xdr:to>
    <xdr:sp macro="" textlink="">
      <xdr:nvSpPr>
        <xdr:cNvPr id="317" name="楕円 316">
          <a:extLst>
            <a:ext uri="{FF2B5EF4-FFF2-40B4-BE49-F238E27FC236}">
              <a16:creationId xmlns:a16="http://schemas.microsoft.com/office/drawing/2014/main" id="{7D219012-7484-4B9E-905C-59B908DE9F64}"/>
            </a:ext>
          </a:extLst>
        </xdr:cNvPr>
        <xdr:cNvSpPr/>
      </xdr:nvSpPr>
      <xdr:spPr>
        <a:xfrm>
          <a:off x="7810500" y="6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60913</xdr:rowOff>
    </xdr:from>
    <xdr:ext cx="469744" cy="259045"/>
    <xdr:sp macro="" textlink="">
      <xdr:nvSpPr>
        <xdr:cNvPr id="318" name="テキスト ボックス 317">
          <a:extLst>
            <a:ext uri="{FF2B5EF4-FFF2-40B4-BE49-F238E27FC236}">
              <a16:creationId xmlns:a16="http://schemas.microsoft.com/office/drawing/2014/main" id="{54E74A7D-E373-42FB-A931-31A93879EECB}"/>
            </a:ext>
          </a:extLst>
        </xdr:cNvPr>
        <xdr:cNvSpPr txBox="1"/>
      </xdr:nvSpPr>
      <xdr:spPr>
        <a:xfrm>
          <a:off x="7626428"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38227</xdr:rowOff>
    </xdr:from>
    <xdr:to>
      <xdr:col>36</xdr:col>
      <xdr:colOff>165100</xdr:colOff>
      <xdr:row>34</xdr:row>
      <xdr:rowOff>139827</xdr:rowOff>
    </xdr:to>
    <xdr:sp macro="" textlink="">
      <xdr:nvSpPr>
        <xdr:cNvPr id="319" name="楕円 318">
          <a:extLst>
            <a:ext uri="{FF2B5EF4-FFF2-40B4-BE49-F238E27FC236}">
              <a16:creationId xmlns:a16="http://schemas.microsoft.com/office/drawing/2014/main" id="{EB6306BB-3B27-4F0A-AC92-072C42D5DD6D}"/>
            </a:ext>
          </a:extLst>
        </xdr:cNvPr>
        <xdr:cNvSpPr/>
      </xdr:nvSpPr>
      <xdr:spPr>
        <a:xfrm>
          <a:off x="6921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156354</xdr:rowOff>
    </xdr:from>
    <xdr:ext cx="469744" cy="259045"/>
    <xdr:sp macro="" textlink="">
      <xdr:nvSpPr>
        <xdr:cNvPr id="320" name="テキスト ボックス 319">
          <a:extLst>
            <a:ext uri="{FF2B5EF4-FFF2-40B4-BE49-F238E27FC236}">
              <a16:creationId xmlns:a16="http://schemas.microsoft.com/office/drawing/2014/main" id="{C79D1BC4-0603-4CAD-83EF-2A506CA39062}"/>
            </a:ext>
          </a:extLst>
        </xdr:cNvPr>
        <xdr:cNvSpPr txBox="1"/>
      </xdr:nvSpPr>
      <xdr:spPr>
        <a:xfrm>
          <a:off x="6737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7B9F83F-9D80-4DFC-9405-A80C35B79DB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03C0D85-2AD2-4151-B956-40E3FB2BD9C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98C23814-65FB-4685-A567-6CAB11FDDB2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6F2B0A5F-2186-492D-A6CC-9BEEC16E152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66591CC-F264-4EE0-AD72-D315331AE42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ABC874D-6B48-46F7-922F-B3928B10978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EEA8FF1F-2647-4021-8539-CFC174A2A95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6BADAF67-2615-49D3-8E70-C0291049A32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1A557818-069A-431A-8A3C-ECD283AACC7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BC7031C0-CCD8-480D-8EB6-A1032F90D49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2DF3F926-1B67-4146-8B66-127B2E72A5D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C2E690C5-E07D-4C3F-A816-962BD864536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69E35959-BA6E-4C1A-9AD4-1BE107E8A754}"/>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597E9562-C9CE-48F0-84A5-C1541AD23B7C}"/>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ED1E44D9-0656-4D59-BFAE-17353AE0F7F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6FE95325-F31B-4021-9A58-B23929CFCEA1}"/>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F1C12710-202D-40DE-AB23-98B6184E2215}"/>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DF15A1FD-B689-4226-88C3-6996605B65FA}"/>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1F634DF5-81D6-4851-B989-5574F82F0A8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30651E54-BC47-4BA2-9335-C525ECC1836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6C321554-33ED-4E1B-BAC5-474302B73FA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8F333B64-E855-4312-9881-2AAF295CD672}"/>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5921913A-FA17-4ABC-BE3E-0BE0DB7A6946}"/>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AE836B9A-3B1F-42E5-B100-2A5BDAD3E92B}"/>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5BC0CB78-A970-4258-ABAC-9B0B57A3EE41}"/>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421A8D5B-557E-441D-A318-ABFEF6F1FB74}"/>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160996</xdr:rowOff>
    </xdr:from>
    <xdr:to>
      <xdr:col>55</xdr:col>
      <xdr:colOff>0</xdr:colOff>
      <xdr:row>57</xdr:row>
      <xdr:rowOff>30795</xdr:rowOff>
    </xdr:to>
    <xdr:cxnSp macro="">
      <xdr:nvCxnSpPr>
        <xdr:cNvPr id="347" name="直線コネクタ 346">
          <a:extLst>
            <a:ext uri="{FF2B5EF4-FFF2-40B4-BE49-F238E27FC236}">
              <a16:creationId xmlns:a16="http://schemas.microsoft.com/office/drawing/2014/main" id="{D56E4EE2-1FD6-4F67-984F-D0F455C1603D}"/>
            </a:ext>
          </a:extLst>
        </xdr:cNvPr>
        <xdr:cNvCxnSpPr/>
      </xdr:nvCxnSpPr>
      <xdr:spPr>
        <a:xfrm>
          <a:off x="9639300" y="9762196"/>
          <a:ext cx="8382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F8689FBE-D19A-4FE1-8EAB-39C0D2C179E2}"/>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DC0D1077-4022-42D0-BEA2-FD441B76D5A4}"/>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160996</xdr:rowOff>
    </xdr:from>
    <xdr:to>
      <xdr:col>50</xdr:col>
      <xdr:colOff>114300</xdr:colOff>
      <xdr:row>57</xdr:row>
      <xdr:rowOff>8658</xdr:rowOff>
    </xdr:to>
    <xdr:cxnSp macro="">
      <xdr:nvCxnSpPr>
        <xdr:cNvPr id="350" name="直線コネクタ 349">
          <a:extLst>
            <a:ext uri="{FF2B5EF4-FFF2-40B4-BE49-F238E27FC236}">
              <a16:creationId xmlns:a16="http://schemas.microsoft.com/office/drawing/2014/main" id="{4400E8A6-9FDE-4A67-9A93-8F22E11FF6A9}"/>
            </a:ext>
          </a:extLst>
        </xdr:cNvPr>
        <xdr:cNvCxnSpPr/>
      </xdr:nvCxnSpPr>
      <xdr:spPr>
        <a:xfrm flipV="1">
          <a:off x="8750300" y="976219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D9284DA3-764D-4588-90E1-E937F4BF5E95}"/>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E5E7FF34-A461-47CE-8844-DCAD596A52F3}"/>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8658</xdr:rowOff>
    </xdr:from>
    <xdr:to>
      <xdr:col>45</xdr:col>
      <xdr:colOff>177800</xdr:colOff>
      <xdr:row>57</xdr:row>
      <xdr:rowOff>44013</xdr:rowOff>
    </xdr:to>
    <xdr:cxnSp macro="">
      <xdr:nvCxnSpPr>
        <xdr:cNvPr id="353" name="直線コネクタ 352">
          <a:extLst>
            <a:ext uri="{FF2B5EF4-FFF2-40B4-BE49-F238E27FC236}">
              <a16:creationId xmlns:a16="http://schemas.microsoft.com/office/drawing/2014/main" id="{28A07F6E-1817-4023-9AAE-4DB03298EECB}"/>
            </a:ext>
          </a:extLst>
        </xdr:cNvPr>
        <xdr:cNvCxnSpPr/>
      </xdr:nvCxnSpPr>
      <xdr:spPr>
        <a:xfrm flipV="1">
          <a:off x="7861300" y="9781308"/>
          <a:ext cx="8890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7A100910-DB2F-46BB-A6D4-BFB625D57763}"/>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92A8C7FF-F895-42CE-B614-34BB329B985E}"/>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39477</xdr:rowOff>
    </xdr:from>
    <xdr:to>
      <xdr:col>41</xdr:col>
      <xdr:colOff>50800</xdr:colOff>
      <xdr:row>57</xdr:row>
      <xdr:rowOff>44013</xdr:rowOff>
    </xdr:to>
    <xdr:cxnSp macro="">
      <xdr:nvCxnSpPr>
        <xdr:cNvPr id="356" name="直線コネクタ 355">
          <a:extLst>
            <a:ext uri="{FF2B5EF4-FFF2-40B4-BE49-F238E27FC236}">
              <a16:creationId xmlns:a16="http://schemas.microsoft.com/office/drawing/2014/main" id="{E64AE181-5F62-413E-B864-87B290D62B8D}"/>
            </a:ext>
          </a:extLst>
        </xdr:cNvPr>
        <xdr:cNvCxnSpPr/>
      </xdr:nvCxnSpPr>
      <xdr:spPr>
        <a:xfrm>
          <a:off x="6972300" y="981212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281572F5-2EE4-4802-9583-648B8C3D0C9E}"/>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AD5599C8-7F5F-41B0-A86A-EB9FE0A3F4A2}"/>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7D9852DB-C090-4EE8-878E-3B72A949E0F9}"/>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BE08C044-48A0-40E5-A474-6B74649BF37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BF4926-A5AE-4989-A02D-C37CBD545E4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9CA99CC-0EB9-4C87-88C3-69F3DB03CCC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871D150-F193-4EC2-9912-559494C1B35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5E30BD4-32C9-4D68-AB19-A07E6BB7A8E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F9E9EF0-9F9D-49D3-8236-849D60997F1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151445</xdr:rowOff>
    </xdr:from>
    <xdr:to>
      <xdr:col>55</xdr:col>
      <xdr:colOff>50800</xdr:colOff>
      <xdr:row>57</xdr:row>
      <xdr:rowOff>81595</xdr:rowOff>
    </xdr:to>
    <xdr:sp macro="" textlink="">
      <xdr:nvSpPr>
        <xdr:cNvPr id="366" name="楕円 365">
          <a:extLst>
            <a:ext uri="{FF2B5EF4-FFF2-40B4-BE49-F238E27FC236}">
              <a16:creationId xmlns:a16="http://schemas.microsoft.com/office/drawing/2014/main" id="{394F3A58-0373-49BA-9DBC-D244E6FA7B77}"/>
            </a:ext>
          </a:extLst>
        </xdr:cNvPr>
        <xdr:cNvSpPr/>
      </xdr:nvSpPr>
      <xdr:spPr>
        <a:xfrm>
          <a:off x="10426700" y="9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129872</xdr:rowOff>
    </xdr:from>
    <xdr:ext cx="534377" cy="259045"/>
    <xdr:sp macro="" textlink="">
      <xdr:nvSpPr>
        <xdr:cNvPr id="367" name="農林水産業費該当値テキスト">
          <a:extLst>
            <a:ext uri="{FF2B5EF4-FFF2-40B4-BE49-F238E27FC236}">
              <a16:creationId xmlns:a16="http://schemas.microsoft.com/office/drawing/2014/main" id="{45C68FE3-394C-4E81-8EF1-EC3F9751F04E}"/>
            </a:ext>
          </a:extLst>
        </xdr:cNvPr>
        <xdr:cNvSpPr txBox="1"/>
      </xdr:nvSpPr>
      <xdr:spPr>
        <a:xfrm>
          <a:off x="10528300" y="97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110196</xdr:rowOff>
    </xdr:from>
    <xdr:to>
      <xdr:col>50</xdr:col>
      <xdr:colOff>165100</xdr:colOff>
      <xdr:row>57</xdr:row>
      <xdr:rowOff>40346</xdr:rowOff>
    </xdr:to>
    <xdr:sp macro="" textlink="">
      <xdr:nvSpPr>
        <xdr:cNvPr id="368" name="楕円 367">
          <a:extLst>
            <a:ext uri="{FF2B5EF4-FFF2-40B4-BE49-F238E27FC236}">
              <a16:creationId xmlns:a16="http://schemas.microsoft.com/office/drawing/2014/main" id="{DFD37451-4026-4B6E-9225-0D319425ADC9}"/>
            </a:ext>
          </a:extLst>
        </xdr:cNvPr>
        <xdr:cNvSpPr/>
      </xdr:nvSpPr>
      <xdr:spPr>
        <a:xfrm>
          <a:off x="9588500" y="97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31473</xdr:rowOff>
    </xdr:from>
    <xdr:ext cx="534377" cy="259045"/>
    <xdr:sp macro="" textlink="">
      <xdr:nvSpPr>
        <xdr:cNvPr id="369" name="テキスト ボックス 368">
          <a:extLst>
            <a:ext uri="{FF2B5EF4-FFF2-40B4-BE49-F238E27FC236}">
              <a16:creationId xmlns:a16="http://schemas.microsoft.com/office/drawing/2014/main" id="{5A7D1DBE-F7FA-4D1E-897C-6724784FAE18}"/>
            </a:ext>
          </a:extLst>
        </xdr:cNvPr>
        <xdr:cNvSpPr txBox="1"/>
      </xdr:nvSpPr>
      <xdr:spPr>
        <a:xfrm>
          <a:off x="9372111" y="98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129308</xdr:rowOff>
    </xdr:from>
    <xdr:to>
      <xdr:col>46</xdr:col>
      <xdr:colOff>38100</xdr:colOff>
      <xdr:row>57</xdr:row>
      <xdr:rowOff>59458</xdr:rowOff>
    </xdr:to>
    <xdr:sp macro="" textlink="">
      <xdr:nvSpPr>
        <xdr:cNvPr id="370" name="楕円 369">
          <a:extLst>
            <a:ext uri="{FF2B5EF4-FFF2-40B4-BE49-F238E27FC236}">
              <a16:creationId xmlns:a16="http://schemas.microsoft.com/office/drawing/2014/main" id="{8C5A24FA-8D5B-4CBA-9225-B6B025C95783}"/>
            </a:ext>
          </a:extLst>
        </xdr:cNvPr>
        <xdr:cNvSpPr/>
      </xdr:nvSpPr>
      <xdr:spPr>
        <a:xfrm>
          <a:off x="8699500" y="97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50585</xdr:rowOff>
    </xdr:from>
    <xdr:ext cx="534377" cy="259045"/>
    <xdr:sp macro="" textlink="">
      <xdr:nvSpPr>
        <xdr:cNvPr id="371" name="テキスト ボックス 370">
          <a:extLst>
            <a:ext uri="{FF2B5EF4-FFF2-40B4-BE49-F238E27FC236}">
              <a16:creationId xmlns:a16="http://schemas.microsoft.com/office/drawing/2014/main" id="{EB8918FA-2DBD-4E53-A15E-25FD2492D438}"/>
            </a:ext>
          </a:extLst>
        </xdr:cNvPr>
        <xdr:cNvSpPr txBox="1"/>
      </xdr:nvSpPr>
      <xdr:spPr>
        <a:xfrm>
          <a:off x="8483111" y="982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164663</xdr:rowOff>
    </xdr:from>
    <xdr:to>
      <xdr:col>41</xdr:col>
      <xdr:colOff>101600</xdr:colOff>
      <xdr:row>57</xdr:row>
      <xdr:rowOff>94813</xdr:rowOff>
    </xdr:to>
    <xdr:sp macro="" textlink="">
      <xdr:nvSpPr>
        <xdr:cNvPr id="372" name="楕円 371">
          <a:extLst>
            <a:ext uri="{FF2B5EF4-FFF2-40B4-BE49-F238E27FC236}">
              <a16:creationId xmlns:a16="http://schemas.microsoft.com/office/drawing/2014/main" id="{F3C18171-87F7-46B3-B6B2-813FD632565B}"/>
            </a:ext>
          </a:extLst>
        </xdr:cNvPr>
        <xdr:cNvSpPr/>
      </xdr:nvSpPr>
      <xdr:spPr>
        <a:xfrm>
          <a:off x="7810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85940</xdr:rowOff>
    </xdr:from>
    <xdr:ext cx="534377" cy="259045"/>
    <xdr:sp macro="" textlink="">
      <xdr:nvSpPr>
        <xdr:cNvPr id="373" name="テキスト ボックス 372">
          <a:extLst>
            <a:ext uri="{FF2B5EF4-FFF2-40B4-BE49-F238E27FC236}">
              <a16:creationId xmlns:a16="http://schemas.microsoft.com/office/drawing/2014/main" id="{8255BB8D-0820-45F5-AAAA-C92C9488E4B9}"/>
            </a:ext>
          </a:extLst>
        </xdr:cNvPr>
        <xdr:cNvSpPr txBox="1"/>
      </xdr:nvSpPr>
      <xdr:spPr>
        <a:xfrm>
          <a:off x="7594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160127</xdr:rowOff>
    </xdr:from>
    <xdr:to>
      <xdr:col>36</xdr:col>
      <xdr:colOff>165100</xdr:colOff>
      <xdr:row>57</xdr:row>
      <xdr:rowOff>90277</xdr:rowOff>
    </xdr:to>
    <xdr:sp macro="" textlink="">
      <xdr:nvSpPr>
        <xdr:cNvPr id="374" name="楕円 373">
          <a:extLst>
            <a:ext uri="{FF2B5EF4-FFF2-40B4-BE49-F238E27FC236}">
              <a16:creationId xmlns:a16="http://schemas.microsoft.com/office/drawing/2014/main" id="{BFFC6D5F-8A6E-4FA3-8A2C-542EB838697D}"/>
            </a:ext>
          </a:extLst>
        </xdr:cNvPr>
        <xdr:cNvSpPr/>
      </xdr:nvSpPr>
      <xdr:spPr>
        <a:xfrm>
          <a:off x="6921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81404</xdr:rowOff>
    </xdr:from>
    <xdr:ext cx="534377" cy="259045"/>
    <xdr:sp macro="" textlink="">
      <xdr:nvSpPr>
        <xdr:cNvPr id="375" name="テキスト ボックス 374">
          <a:extLst>
            <a:ext uri="{FF2B5EF4-FFF2-40B4-BE49-F238E27FC236}">
              <a16:creationId xmlns:a16="http://schemas.microsoft.com/office/drawing/2014/main" id="{8E508D72-4FA4-47FE-9522-F7D11DAE4C46}"/>
            </a:ext>
          </a:extLst>
        </xdr:cNvPr>
        <xdr:cNvSpPr txBox="1"/>
      </xdr:nvSpPr>
      <xdr:spPr>
        <a:xfrm>
          <a:off x="6705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A85C0F5D-F2D4-4389-AF45-B89A8ACF7AA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FC758AE-940F-4DEA-9D84-A08EE667CF0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CDD04FF1-AAC0-4819-BBF2-84F97561A27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98EDFCA1-DCE8-4BD7-A7E5-0A9ACF0A34B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C78E4C9F-8E68-40CF-9A57-18F088A6F0D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9635CFB2-A215-43B4-ADE8-44D7EE43520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DDDF87DB-E371-4AFA-A494-2E9817CB358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953407C8-38BD-44EA-A80D-0FA546E92FB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68098C5F-E6C4-4DE4-AD86-244B46EF7C7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1F9BDFC6-9E3A-4C51-BF2A-F000A66D6B9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C1CC0A47-0E25-46EC-B294-4AD1D3860C6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E91CF27F-6C0B-4118-A0CF-99D719BA66D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1B4C3E5-FA4B-426D-B4F2-71B53CFA240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F3C441D5-3E13-4F2E-9EA4-F59453501D0D}"/>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CEF3E4D3-5D1F-4E51-82B7-3472F9352EC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B6B2CE06-591E-4D69-8692-02EAAA26CB9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B11771AA-1D19-482B-9241-AA91DDAC60D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E8393335-318A-400E-85AD-DE23C33B136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32CAC38A-A442-45C4-A3D1-42A5B61C8D8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4163CE19-C67D-455F-89A6-C2FF567D5DD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5189C4F2-7715-41D8-833A-0EF5AC60135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767D1B24-0353-4727-B4AA-8D181CA84B4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89F56E91-3172-4238-A5E1-3A54BA51A4A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A82738C5-B163-403D-ADAB-F6BC9AE19E35}"/>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36ED856-801D-45F4-9399-31B6FBDF7C81}"/>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6248F52F-4335-41AE-9DFD-D54E85C7E046}"/>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3D69E099-C4C2-4BD8-98FD-0CE69A5E40B1}"/>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57B65E1A-4597-4F3B-8112-DE88350EE211}"/>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91306</xdr:rowOff>
    </xdr:from>
    <xdr:to>
      <xdr:col>55</xdr:col>
      <xdr:colOff>0</xdr:colOff>
      <xdr:row>78</xdr:row>
      <xdr:rowOff>121740</xdr:rowOff>
    </xdr:to>
    <xdr:cxnSp macro="">
      <xdr:nvCxnSpPr>
        <xdr:cNvPr id="404" name="直線コネクタ 403">
          <a:extLst>
            <a:ext uri="{FF2B5EF4-FFF2-40B4-BE49-F238E27FC236}">
              <a16:creationId xmlns:a16="http://schemas.microsoft.com/office/drawing/2014/main" id="{08C5D132-E2AF-4E9D-B106-20CE54003DE3}"/>
            </a:ext>
          </a:extLst>
        </xdr:cNvPr>
        <xdr:cNvCxnSpPr/>
      </xdr:nvCxnSpPr>
      <xdr:spPr>
        <a:xfrm>
          <a:off x="9639300" y="13464406"/>
          <a:ext cx="8382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BD33900B-1C7E-4C28-9527-8F695CFCEA6F}"/>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668CD9A5-F4A1-4C94-85DA-5326152BADC7}"/>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91306</xdr:rowOff>
    </xdr:from>
    <xdr:to>
      <xdr:col>50</xdr:col>
      <xdr:colOff>114300</xdr:colOff>
      <xdr:row>78</xdr:row>
      <xdr:rowOff>129341</xdr:rowOff>
    </xdr:to>
    <xdr:cxnSp macro="">
      <xdr:nvCxnSpPr>
        <xdr:cNvPr id="407" name="直線コネクタ 406">
          <a:extLst>
            <a:ext uri="{FF2B5EF4-FFF2-40B4-BE49-F238E27FC236}">
              <a16:creationId xmlns:a16="http://schemas.microsoft.com/office/drawing/2014/main" id="{8638BAA5-C42C-4E1B-B915-312BC88BA5E6}"/>
            </a:ext>
          </a:extLst>
        </xdr:cNvPr>
        <xdr:cNvCxnSpPr/>
      </xdr:nvCxnSpPr>
      <xdr:spPr>
        <a:xfrm flipV="1">
          <a:off x="8750300" y="13464406"/>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22425C8A-7104-4B0F-9325-F21316AF1BB6}"/>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7DEBAA1-5C1C-4EBE-ABC0-2D33E28BB71F}"/>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114847</xdr:rowOff>
    </xdr:from>
    <xdr:to>
      <xdr:col>45</xdr:col>
      <xdr:colOff>177800</xdr:colOff>
      <xdr:row>78</xdr:row>
      <xdr:rowOff>129341</xdr:rowOff>
    </xdr:to>
    <xdr:cxnSp macro="">
      <xdr:nvCxnSpPr>
        <xdr:cNvPr id="410" name="直線コネクタ 409">
          <a:extLst>
            <a:ext uri="{FF2B5EF4-FFF2-40B4-BE49-F238E27FC236}">
              <a16:creationId xmlns:a16="http://schemas.microsoft.com/office/drawing/2014/main" id="{6B0CAEC1-380F-40A2-B72B-AEFF7BBDE1B6}"/>
            </a:ext>
          </a:extLst>
        </xdr:cNvPr>
        <xdr:cNvCxnSpPr/>
      </xdr:nvCxnSpPr>
      <xdr:spPr>
        <a:xfrm>
          <a:off x="7861300" y="13487947"/>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251D143A-F8EC-448A-95DF-7BCAFA7A07A7}"/>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EBC98231-484B-42DF-B92E-C1DBBD60770D}"/>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114847</xdr:rowOff>
    </xdr:from>
    <xdr:to>
      <xdr:col>41</xdr:col>
      <xdr:colOff>50800</xdr:colOff>
      <xdr:row>78</xdr:row>
      <xdr:rowOff>123374</xdr:rowOff>
    </xdr:to>
    <xdr:cxnSp macro="">
      <xdr:nvCxnSpPr>
        <xdr:cNvPr id="413" name="直線コネクタ 412">
          <a:extLst>
            <a:ext uri="{FF2B5EF4-FFF2-40B4-BE49-F238E27FC236}">
              <a16:creationId xmlns:a16="http://schemas.microsoft.com/office/drawing/2014/main" id="{B4A46BE2-583D-43AA-9AA0-B841E426066F}"/>
            </a:ext>
          </a:extLst>
        </xdr:cNvPr>
        <xdr:cNvCxnSpPr/>
      </xdr:nvCxnSpPr>
      <xdr:spPr>
        <a:xfrm flipV="1">
          <a:off x="6972300" y="134879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88222807-BB8F-4FD6-BFD3-485FFD4829AD}"/>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63F08DF-89E7-4974-A402-17810955E738}"/>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9C6AAB4B-FC2B-4DDD-87E2-CF8B20365206}"/>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BA6A4E4-AA87-4C6C-9343-7BE9460EB379}"/>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B294575-C635-4FE2-91D8-920AE7245BD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4A9FCA3-06C0-4C90-8C56-6DDACA18B84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A82BFD9-3F36-4705-8707-5CB0FCF8127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400CA18-85E7-4B72-8A40-D9A873913FC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5509ED8-54DA-4E40-BD8B-FE516CF5F54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70940</xdr:rowOff>
    </xdr:from>
    <xdr:to>
      <xdr:col>55</xdr:col>
      <xdr:colOff>50800</xdr:colOff>
      <xdr:row>79</xdr:row>
      <xdr:rowOff>1090</xdr:rowOff>
    </xdr:to>
    <xdr:sp macro="" textlink="">
      <xdr:nvSpPr>
        <xdr:cNvPr id="423" name="楕円 422">
          <a:extLst>
            <a:ext uri="{FF2B5EF4-FFF2-40B4-BE49-F238E27FC236}">
              <a16:creationId xmlns:a16="http://schemas.microsoft.com/office/drawing/2014/main" id="{3C169B59-F67F-42F7-88EE-CE92CDF8B7FF}"/>
            </a:ext>
          </a:extLst>
        </xdr:cNvPr>
        <xdr:cNvSpPr/>
      </xdr:nvSpPr>
      <xdr:spPr>
        <a:xfrm>
          <a:off x="10426700" y="134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157317</xdr:rowOff>
    </xdr:from>
    <xdr:ext cx="534377" cy="259045"/>
    <xdr:sp macro="" textlink="">
      <xdr:nvSpPr>
        <xdr:cNvPr id="424" name="商工費該当値テキスト">
          <a:extLst>
            <a:ext uri="{FF2B5EF4-FFF2-40B4-BE49-F238E27FC236}">
              <a16:creationId xmlns:a16="http://schemas.microsoft.com/office/drawing/2014/main" id="{F6214416-146E-4A78-92E7-905A04EDEE84}"/>
            </a:ext>
          </a:extLst>
        </xdr:cNvPr>
        <xdr:cNvSpPr txBox="1"/>
      </xdr:nvSpPr>
      <xdr:spPr>
        <a:xfrm>
          <a:off x="10528300" y="133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40506</xdr:rowOff>
    </xdr:from>
    <xdr:to>
      <xdr:col>50</xdr:col>
      <xdr:colOff>165100</xdr:colOff>
      <xdr:row>78</xdr:row>
      <xdr:rowOff>142106</xdr:rowOff>
    </xdr:to>
    <xdr:sp macro="" textlink="">
      <xdr:nvSpPr>
        <xdr:cNvPr id="425" name="楕円 424">
          <a:extLst>
            <a:ext uri="{FF2B5EF4-FFF2-40B4-BE49-F238E27FC236}">
              <a16:creationId xmlns:a16="http://schemas.microsoft.com/office/drawing/2014/main" id="{73C0A22F-2F6F-42C2-AC52-A4AA9241A839}"/>
            </a:ext>
          </a:extLst>
        </xdr:cNvPr>
        <xdr:cNvSpPr/>
      </xdr:nvSpPr>
      <xdr:spPr>
        <a:xfrm>
          <a:off x="9588500" y="134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133233</xdr:rowOff>
    </xdr:from>
    <xdr:ext cx="534377" cy="259045"/>
    <xdr:sp macro="" textlink="">
      <xdr:nvSpPr>
        <xdr:cNvPr id="426" name="テキスト ボックス 425">
          <a:extLst>
            <a:ext uri="{FF2B5EF4-FFF2-40B4-BE49-F238E27FC236}">
              <a16:creationId xmlns:a16="http://schemas.microsoft.com/office/drawing/2014/main" id="{2B04303E-06FB-45A9-B4E5-0AD1F4114E15}"/>
            </a:ext>
          </a:extLst>
        </xdr:cNvPr>
        <xdr:cNvSpPr txBox="1"/>
      </xdr:nvSpPr>
      <xdr:spPr>
        <a:xfrm>
          <a:off x="9372111" y="135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78541</xdr:rowOff>
    </xdr:from>
    <xdr:to>
      <xdr:col>46</xdr:col>
      <xdr:colOff>38100</xdr:colOff>
      <xdr:row>79</xdr:row>
      <xdr:rowOff>8691</xdr:rowOff>
    </xdr:to>
    <xdr:sp macro="" textlink="">
      <xdr:nvSpPr>
        <xdr:cNvPr id="427" name="楕円 426">
          <a:extLst>
            <a:ext uri="{FF2B5EF4-FFF2-40B4-BE49-F238E27FC236}">
              <a16:creationId xmlns:a16="http://schemas.microsoft.com/office/drawing/2014/main" id="{9B7F0349-0D2E-4EFF-98D3-F18769B4958D}"/>
            </a:ext>
          </a:extLst>
        </xdr:cNvPr>
        <xdr:cNvSpPr/>
      </xdr:nvSpPr>
      <xdr:spPr>
        <a:xfrm>
          <a:off x="8699500" y="134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171268</xdr:rowOff>
    </xdr:from>
    <xdr:ext cx="534377" cy="259045"/>
    <xdr:sp macro="" textlink="">
      <xdr:nvSpPr>
        <xdr:cNvPr id="428" name="テキスト ボックス 427">
          <a:extLst>
            <a:ext uri="{FF2B5EF4-FFF2-40B4-BE49-F238E27FC236}">
              <a16:creationId xmlns:a16="http://schemas.microsoft.com/office/drawing/2014/main" id="{647E0E86-4B31-4B5A-AF2D-21F75B4A33B1}"/>
            </a:ext>
          </a:extLst>
        </xdr:cNvPr>
        <xdr:cNvSpPr txBox="1"/>
      </xdr:nvSpPr>
      <xdr:spPr>
        <a:xfrm>
          <a:off x="8483111" y="135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64047</xdr:rowOff>
    </xdr:from>
    <xdr:to>
      <xdr:col>41</xdr:col>
      <xdr:colOff>101600</xdr:colOff>
      <xdr:row>78</xdr:row>
      <xdr:rowOff>165647</xdr:rowOff>
    </xdr:to>
    <xdr:sp macro="" textlink="">
      <xdr:nvSpPr>
        <xdr:cNvPr id="429" name="楕円 428">
          <a:extLst>
            <a:ext uri="{FF2B5EF4-FFF2-40B4-BE49-F238E27FC236}">
              <a16:creationId xmlns:a16="http://schemas.microsoft.com/office/drawing/2014/main" id="{BFB7D715-2138-495B-B20D-0402576A69D6}"/>
            </a:ext>
          </a:extLst>
        </xdr:cNvPr>
        <xdr:cNvSpPr/>
      </xdr:nvSpPr>
      <xdr:spPr>
        <a:xfrm>
          <a:off x="7810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156774</xdr:rowOff>
    </xdr:from>
    <xdr:ext cx="534377" cy="259045"/>
    <xdr:sp macro="" textlink="">
      <xdr:nvSpPr>
        <xdr:cNvPr id="430" name="テキスト ボックス 429">
          <a:extLst>
            <a:ext uri="{FF2B5EF4-FFF2-40B4-BE49-F238E27FC236}">
              <a16:creationId xmlns:a16="http://schemas.microsoft.com/office/drawing/2014/main" id="{BC1E052D-3BA4-4A92-A614-131A2B3A0780}"/>
            </a:ext>
          </a:extLst>
        </xdr:cNvPr>
        <xdr:cNvSpPr txBox="1"/>
      </xdr:nvSpPr>
      <xdr:spPr>
        <a:xfrm>
          <a:off x="7594111" y="13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72574</xdr:rowOff>
    </xdr:from>
    <xdr:to>
      <xdr:col>36</xdr:col>
      <xdr:colOff>165100</xdr:colOff>
      <xdr:row>79</xdr:row>
      <xdr:rowOff>2724</xdr:rowOff>
    </xdr:to>
    <xdr:sp macro="" textlink="">
      <xdr:nvSpPr>
        <xdr:cNvPr id="431" name="楕円 430">
          <a:extLst>
            <a:ext uri="{FF2B5EF4-FFF2-40B4-BE49-F238E27FC236}">
              <a16:creationId xmlns:a16="http://schemas.microsoft.com/office/drawing/2014/main" id="{3E8AF4ED-DF16-4DFF-97FD-6F78B4903265}"/>
            </a:ext>
          </a:extLst>
        </xdr:cNvPr>
        <xdr:cNvSpPr/>
      </xdr:nvSpPr>
      <xdr:spPr>
        <a:xfrm>
          <a:off x="6921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19251</xdr:rowOff>
    </xdr:from>
    <xdr:ext cx="534377" cy="259045"/>
    <xdr:sp macro="" textlink="">
      <xdr:nvSpPr>
        <xdr:cNvPr id="432" name="テキスト ボックス 431">
          <a:extLst>
            <a:ext uri="{FF2B5EF4-FFF2-40B4-BE49-F238E27FC236}">
              <a16:creationId xmlns:a16="http://schemas.microsoft.com/office/drawing/2014/main" id="{AB10839D-D59A-4A46-9E81-861C42364249}"/>
            </a:ext>
          </a:extLst>
        </xdr:cNvPr>
        <xdr:cNvSpPr txBox="1"/>
      </xdr:nvSpPr>
      <xdr:spPr>
        <a:xfrm>
          <a:off x="6705111" y="132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2A33155E-8E2A-4AE1-9B9F-135E2366727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7ACB9A99-D215-4C5F-9416-D2875C7AD65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DDFF1DE8-19A0-485F-8539-C01A567BABB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916E4C89-5AD4-4D41-9066-D509C34696F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B8AE10C1-5B84-4F32-8AAE-43E43BC481B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8CEC8077-AE4D-4943-B52F-060F9563538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20BAFE28-DF86-4452-8E9D-2F59BAB0B80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DADDEFBB-4C14-48DF-8E8B-5DB1C74ED43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60C082DA-7FED-4D23-8A6D-3992BBC7FBC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B0766C93-61C9-49A9-8708-0F792E7D71F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28246114-85F2-4094-B117-057C3721897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8967BAB3-6F41-4BAB-AB39-5F5BFF1E8B9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E6490DC1-B7C9-4D28-A1E1-CD562494C42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9378EC9D-B2AB-441A-AE1C-6095AEA0EBCE}"/>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A285D11D-EF4D-4E2B-8247-FBEC33ECE6A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7BB52CA9-0DE5-4DF8-9801-DAE2A33E651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D28AFB38-7582-4F7C-BBE7-C5E4654C955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9E47A623-3752-4AFB-9892-E57FAF40BBD6}"/>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540F4DCF-4AC5-42A2-9585-1E1B73EDEC8A}"/>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4384E3D2-282C-47B2-91A7-C5FF6CCEC5F9}"/>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BDAA48BC-A564-42B5-AED9-DFD528DF739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6C054396-9726-49C6-B7E1-4DEA9EEEFC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4DABF2E-4FDC-40A3-BAC9-EDB36829DF1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3F9397CE-8592-405B-A6EA-95518B864219}"/>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9692E18F-87E5-4D15-9DEC-85FBA11B547E}"/>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71CB43D3-46CE-4A31-8581-1AAA06FD3D64}"/>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989F00E6-547D-4FD9-B4B1-1B604A76C77E}"/>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B1348413-DEB2-45D2-914B-169ABB6E8301}"/>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162971</xdr:rowOff>
    </xdr:from>
    <xdr:to>
      <xdr:col>55</xdr:col>
      <xdr:colOff>0</xdr:colOff>
      <xdr:row>96</xdr:row>
      <xdr:rowOff>42675</xdr:rowOff>
    </xdr:to>
    <xdr:cxnSp macro="">
      <xdr:nvCxnSpPr>
        <xdr:cNvPr id="461" name="直線コネクタ 460">
          <a:extLst>
            <a:ext uri="{FF2B5EF4-FFF2-40B4-BE49-F238E27FC236}">
              <a16:creationId xmlns:a16="http://schemas.microsoft.com/office/drawing/2014/main" id="{261C3CC2-5AD1-4493-8C32-F9AFB0E616B4}"/>
            </a:ext>
          </a:extLst>
        </xdr:cNvPr>
        <xdr:cNvCxnSpPr/>
      </xdr:nvCxnSpPr>
      <xdr:spPr>
        <a:xfrm>
          <a:off x="9639300" y="16279271"/>
          <a:ext cx="838200" cy="2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CEBAEE8B-C5A5-477D-BBFB-2BD16B17CB7E}"/>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4C45CE04-69FE-493A-A6CB-FFD02B9DE055}"/>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162971</xdr:rowOff>
    </xdr:from>
    <xdr:to>
      <xdr:col>50</xdr:col>
      <xdr:colOff>114300</xdr:colOff>
      <xdr:row>95</xdr:row>
      <xdr:rowOff>155946</xdr:rowOff>
    </xdr:to>
    <xdr:cxnSp macro="">
      <xdr:nvCxnSpPr>
        <xdr:cNvPr id="464" name="直線コネクタ 463">
          <a:extLst>
            <a:ext uri="{FF2B5EF4-FFF2-40B4-BE49-F238E27FC236}">
              <a16:creationId xmlns:a16="http://schemas.microsoft.com/office/drawing/2014/main" id="{B9D10FB0-89DF-4F6E-BE77-ED5B059252CB}"/>
            </a:ext>
          </a:extLst>
        </xdr:cNvPr>
        <xdr:cNvCxnSpPr/>
      </xdr:nvCxnSpPr>
      <xdr:spPr>
        <a:xfrm flipV="1">
          <a:off x="8750300" y="16279271"/>
          <a:ext cx="889000" cy="16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178CEEC5-8AD1-456C-8ED4-BE3A6D6D592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1DA43A03-43A6-4784-A5A0-C5CA7E14D90F}"/>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155946</xdr:rowOff>
    </xdr:from>
    <xdr:to>
      <xdr:col>45</xdr:col>
      <xdr:colOff>177800</xdr:colOff>
      <xdr:row>96</xdr:row>
      <xdr:rowOff>129817</xdr:rowOff>
    </xdr:to>
    <xdr:cxnSp macro="">
      <xdr:nvCxnSpPr>
        <xdr:cNvPr id="467" name="直線コネクタ 466">
          <a:extLst>
            <a:ext uri="{FF2B5EF4-FFF2-40B4-BE49-F238E27FC236}">
              <a16:creationId xmlns:a16="http://schemas.microsoft.com/office/drawing/2014/main" id="{DBA04A87-CC8D-4371-8414-9C2F489CEC38}"/>
            </a:ext>
          </a:extLst>
        </xdr:cNvPr>
        <xdr:cNvCxnSpPr/>
      </xdr:nvCxnSpPr>
      <xdr:spPr>
        <a:xfrm flipV="1">
          <a:off x="7861300" y="16443696"/>
          <a:ext cx="889000" cy="1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798BAD96-CE43-4696-B79B-ADD61BC0B3FE}"/>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6EDE86C7-6219-418F-B156-8F38E528A51B}"/>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64346</xdr:rowOff>
    </xdr:from>
    <xdr:to>
      <xdr:col>41</xdr:col>
      <xdr:colOff>50800</xdr:colOff>
      <xdr:row>96</xdr:row>
      <xdr:rowOff>129817</xdr:rowOff>
    </xdr:to>
    <xdr:cxnSp macro="">
      <xdr:nvCxnSpPr>
        <xdr:cNvPr id="470" name="直線コネクタ 469">
          <a:extLst>
            <a:ext uri="{FF2B5EF4-FFF2-40B4-BE49-F238E27FC236}">
              <a16:creationId xmlns:a16="http://schemas.microsoft.com/office/drawing/2014/main" id="{A0DEB322-1A9F-4D21-A5F1-BA9931DBA681}"/>
            </a:ext>
          </a:extLst>
        </xdr:cNvPr>
        <xdr:cNvCxnSpPr/>
      </xdr:nvCxnSpPr>
      <xdr:spPr>
        <a:xfrm>
          <a:off x="6972300" y="16523546"/>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2FE82907-A200-4311-A961-86C48D49C7B7}"/>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7B307F4A-FFEE-476C-9BF4-CE7BA089AF47}"/>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2522376C-DDD7-4A65-8AF9-2759FCBE5F2C}"/>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D5DFF4CC-9012-4A7A-96DF-65B7DA8F400B}"/>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59B3814-D710-484B-9427-E3944903D33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273476B-27F2-41FA-BD11-4BF196C4C32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C6C126F-F6A5-4591-8A42-35009B762C2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30DBD22-B7FA-4367-A054-85A1DA3ECA8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9B04EDF-D35D-4F4D-8F0D-239F68EEE9C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163325</xdr:rowOff>
    </xdr:from>
    <xdr:to>
      <xdr:col>55</xdr:col>
      <xdr:colOff>50800</xdr:colOff>
      <xdr:row>96</xdr:row>
      <xdr:rowOff>93475</xdr:rowOff>
    </xdr:to>
    <xdr:sp macro="" textlink="">
      <xdr:nvSpPr>
        <xdr:cNvPr id="480" name="楕円 479">
          <a:extLst>
            <a:ext uri="{FF2B5EF4-FFF2-40B4-BE49-F238E27FC236}">
              <a16:creationId xmlns:a16="http://schemas.microsoft.com/office/drawing/2014/main" id="{AE107296-A9DF-41D2-A609-D734ABAE81E6}"/>
            </a:ext>
          </a:extLst>
        </xdr:cNvPr>
        <xdr:cNvSpPr/>
      </xdr:nvSpPr>
      <xdr:spPr>
        <a:xfrm>
          <a:off x="10426700" y="164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141752</xdr:rowOff>
    </xdr:from>
    <xdr:ext cx="534377" cy="259045"/>
    <xdr:sp macro="" textlink="">
      <xdr:nvSpPr>
        <xdr:cNvPr id="481" name="土木費該当値テキスト">
          <a:extLst>
            <a:ext uri="{FF2B5EF4-FFF2-40B4-BE49-F238E27FC236}">
              <a16:creationId xmlns:a16="http://schemas.microsoft.com/office/drawing/2014/main" id="{79993E0F-4434-45B7-8039-B1B7F19A2246}"/>
            </a:ext>
          </a:extLst>
        </xdr:cNvPr>
        <xdr:cNvSpPr txBox="1"/>
      </xdr:nvSpPr>
      <xdr:spPr>
        <a:xfrm>
          <a:off x="10528300" y="164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112171</xdr:rowOff>
    </xdr:from>
    <xdr:to>
      <xdr:col>50</xdr:col>
      <xdr:colOff>165100</xdr:colOff>
      <xdr:row>95</xdr:row>
      <xdr:rowOff>42321</xdr:rowOff>
    </xdr:to>
    <xdr:sp macro="" textlink="">
      <xdr:nvSpPr>
        <xdr:cNvPr id="482" name="楕円 481">
          <a:extLst>
            <a:ext uri="{FF2B5EF4-FFF2-40B4-BE49-F238E27FC236}">
              <a16:creationId xmlns:a16="http://schemas.microsoft.com/office/drawing/2014/main" id="{154B610B-D4A1-4278-88F6-F9654C7AC99E}"/>
            </a:ext>
          </a:extLst>
        </xdr:cNvPr>
        <xdr:cNvSpPr/>
      </xdr:nvSpPr>
      <xdr:spPr>
        <a:xfrm>
          <a:off x="9588500" y="16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58848</xdr:rowOff>
    </xdr:from>
    <xdr:ext cx="534377" cy="259045"/>
    <xdr:sp macro="" textlink="">
      <xdr:nvSpPr>
        <xdr:cNvPr id="483" name="テキスト ボックス 482">
          <a:extLst>
            <a:ext uri="{FF2B5EF4-FFF2-40B4-BE49-F238E27FC236}">
              <a16:creationId xmlns:a16="http://schemas.microsoft.com/office/drawing/2014/main" id="{DB708AF6-1299-4191-B6CF-EFAEA589B74C}"/>
            </a:ext>
          </a:extLst>
        </xdr:cNvPr>
        <xdr:cNvSpPr txBox="1"/>
      </xdr:nvSpPr>
      <xdr:spPr>
        <a:xfrm>
          <a:off x="9372111" y="160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105146</xdr:rowOff>
    </xdr:from>
    <xdr:to>
      <xdr:col>46</xdr:col>
      <xdr:colOff>38100</xdr:colOff>
      <xdr:row>96</xdr:row>
      <xdr:rowOff>35296</xdr:rowOff>
    </xdr:to>
    <xdr:sp macro="" textlink="">
      <xdr:nvSpPr>
        <xdr:cNvPr id="484" name="楕円 483">
          <a:extLst>
            <a:ext uri="{FF2B5EF4-FFF2-40B4-BE49-F238E27FC236}">
              <a16:creationId xmlns:a16="http://schemas.microsoft.com/office/drawing/2014/main" id="{20FCF24E-D9D7-47B6-9277-B1E837934146}"/>
            </a:ext>
          </a:extLst>
        </xdr:cNvPr>
        <xdr:cNvSpPr/>
      </xdr:nvSpPr>
      <xdr:spPr>
        <a:xfrm>
          <a:off x="8699500" y="163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26423</xdr:rowOff>
    </xdr:from>
    <xdr:ext cx="534377" cy="259045"/>
    <xdr:sp macro="" textlink="">
      <xdr:nvSpPr>
        <xdr:cNvPr id="485" name="テキスト ボックス 484">
          <a:extLst>
            <a:ext uri="{FF2B5EF4-FFF2-40B4-BE49-F238E27FC236}">
              <a16:creationId xmlns:a16="http://schemas.microsoft.com/office/drawing/2014/main" id="{29CA0794-E9DA-4ED7-8910-E2308ADF709A}"/>
            </a:ext>
          </a:extLst>
        </xdr:cNvPr>
        <xdr:cNvSpPr txBox="1"/>
      </xdr:nvSpPr>
      <xdr:spPr>
        <a:xfrm>
          <a:off x="8483111" y="164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79017</xdr:rowOff>
    </xdr:from>
    <xdr:to>
      <xdr:col>41</xdr:col>
      <xdr:colOff>101600</xdr:colOff>
      <xdr:row>97</xdr:row>
      <xdr:rowOff>9167</xdr:rowOff>
    </xdr:to>
    <xdr:sp macro="" textlink="">
      <xdr:nvSpPr>
        <xdr:cNvPr id="486" name="楕円 485">
          <a:extLst>
            <a:ext uri="{FF2B5EF4-FFF2-40B4-BE49-F238E27FC236}">
              <a16:creationId xmlns:a16="http://schemas.microsoft.com/office/drawing/2014/main" id="{0AAC51CC-06C4-4457-A2C2-8729A9D1D7E0}"/>
            </a:ext>
          </a:extLst>
        </xdr:cNvPr>
        <xdr:cNvSpPr/>
      </xdr:nvSpPr>
      <xdr:spPr>
        <a:xfrm>
          <a:off x="7810500" y="165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xdr:rowOff>
    </xdr:from>
    <xdr:ext cx="534377" cy="259045"/>
    <xdr:sp macro="" textlink="">
      <xdr:nvSpPr>
        <xdr:cNvPr id="487" name="テキスト ボックス 486">
          <a:extLst>
            <a:ext uri="{FF2B5EF4-FFF2-40B4-BE49-F238E27FC236}">
              <a16:creationId xmlns:a16="http://schemas.microsoft.com/office/drawing/2014/main" id="{1E4B98EC-B77C-4F88-807D-608C8F114505}"/>
            </a:ext>
          </a:extLst>
        </xdr:cNvPr>
        <xdr:cNvSpPr txBox="1"/>
      </xdr:nvSpPr>
      <xdr:spPr>
        <a:xfrm>
          <a:off x="7594111" y="166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13546</xdr:rowOff>
    </xdr:from>
    <xdr:to>
      <xdr:col>36</xdr:col>
      <xdr:colOff>165100</xdr:colOff>
      <xdr:row>96</xdr:row>
      <xdr:rowOff>115146</xdr:rowOff>
    </xdr:to>
    <xdr:sp macro="" textlink="">
      <xdr:nvSpPr>
        <xdr:cNvPr id="488" name="楕円 487">
          <a:extLst>
            <a:ext uri="{FF2B5EF4-FFF2-40B4-BE49-F238E27FC236}">
              <a16:creationId xmlns:a16="http://schemas.microsoft.com/office/drawing/2014/main" id="{2EBF0E71-BB14-490E-A1DF-C8371939676F}"/>
            </a:ext>
          </a:extLst>
        </xdr:cNvPr>
        <xdr:cNvSpPr/>
      </xdr:nvSpPr>
      <xdr:spPr>
        <a:xfrm>
          <a:off x="6921500" y="164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106273</xdr:rowOff>
    </xdr:from>
    <xdr:ext cx="534377" cy="259045"/>
    <xdr:sp macro="" textlink="">
      <xdr:nvSpPr>
        <xdr:cNvPr id="489" name="テキスト ボックス 488">
          <a:extLst>
            <a:ext uri="{FF2B5EF4-FFF2-40B4-BE49-F238E27FC236}">
              <a16:creationId xmlns:a16="http://schemas.microsoft.com/office/drawing/2014/main" id="{E432530B-C1B3-41E4-BCFD-5001FCF469AA}"/>
            </a:ext>
          </a:extLst>
        </xdr:cNvPr>
        <xdr:cNvSpPr txBox="1"/>
      </xdr:nvSpPr>
      <xdr:spPr>
        <a:xfrm>
          <a:off x="6705111" y="165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EE39D92F-5AB7-4FBE-B7E7-F88F7C4A8BD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AE546B71-1F33-4EA8-BECE-1D14A583858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AEFFE676-F6F6-48D0-8C24-98389EFFA51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A19BAF94-EBEE-4CDA-8D7A-7D0ED3599FE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570E5555-9BD1-40CD-8DF2-5267FFB79AC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25751B5-BDCC-4EA9-AA8D-1A646B2F728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1873E0A8-E357-486B-A4F0-C67B8EF79D1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6001E395-488F-478D-9797-D7257289ACD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17D37CDE-CED5-4BCF-A46A-26A07D4F8AA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5E6D23EB-E3CF-4CA5-9DBB-4D36FE3B6A0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259F2590-8A07-4D39-9D21-B8B92081897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15AB58D9-5B72-4F2B-90CD-66F407848E0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12BFBF67-DA50-4A5F-A41C-1A223A797003}"/>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7F9803AA-41C4-4BB7-A866-DD0668A0B4F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55ED9C7A-CFC3-435D-B112-964E26311D7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87DE45C8-FE02-4B04-A859-09B1C954CBA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56FA6B24-78CD-4758-A21D-362AD5A5965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951B3688-BA93-477D-B156-63CCA1BC055E}"/>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B702DFB9-54D8-4104-9030-ACA719DA2A93}"/>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C3726C22-F67D-4803-A4EE-B6194C8BDE5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B112A586-A1CB-44AF-B552-DEF259C2DD79}"/>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E8773B9D-5617-4210-B0DD-E357450A7B9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CEA604D8-89E6-40D5-9264-D117A7C48858}"/>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D148EF1E-8E87-4495-860C-A0382182477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3849A614-0EE8-41EF-B269-0CE56F4BDA8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DBA2855-9895-422E-A432-59121E85C0E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42202</xdr:rowOff>
    </xdr:from>
    <xdr:to>
      <xdr:col>85</xdr:col>
      <xdr:colOff>126364</xdr:colOff>
      <xdr:row>39</xdr:row>
      <xdr:rowOff>136222</xdr:rowOff>
    </xdr:to>
    <xdr:cxnSp macro="">
      <xdr:nvCxnSpPr>
        <xdr:cNvPr id="516" name="直線コネクタ 515">
          <a:extLst>
            <a:ext uri="{FF2B5EF4-FFF2-40B4-BE49-F238E27FC236}">
              <a16:creationId xmlns:a16="http://schemas.microsoft.com/office/drawing/2014/main" id="{A699BD16-EB51-4C84-A0E8-E2C8962AB225}"/>
            </a:ext>
          </a:extLst>
        </xdr:cNvPr>
        <xdr:cNvCxnSpPr/>
      </xdr:nvCxnSpPr>
      <xdr:spPr>
        <a:xfrm flipV="1">
          <a:off x="16317595" y="5871502"/>
          <a:ext cx="1269" cy="95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140049</xdr:rowOff>
    </xdr:from>
    <xdr:ext cx="534377" cy="259045"/>
    <xdr:sp macro="" textlink="">
      <xdr:nvSpPr>
        <xdr:cNvPr id="517" name="消防費最小値テキスト">
          <a:extLst>
            <a:ext uri="{FF2B5EF4-FFF2-40B4-BE49-F238E27FC236}">
              <a16:creationId xmlns:a16="http://schemas.microsoft.com/office/drawing/2014/main" id="{79439141-094E-466F-AEB7-DF48B5DD84E7}"/>
            </a:ext>
          </a:extLst>
        </xdr:cNvPr>
        <xdr:cNvSpPr txBox="1"/>
      </xdr:nvSpPr>
      <xdr:spPr>
        <a:xfrm>
          <a:off x="16370300" y="68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136222</xdr:rowOff>
    </xdr:from>
    <xdr:to>
      <xdr:col>86</xdr:col>
      <xdr:colOff>25400</xdr:colOff>
      <xdr:row>39</xdr:row>
      <xdr:rowOff>136222</xdr:rowOff>
    </xdr:to>
    <xdr:cxnSp macro="">
      <xdr:nvCxnSpPr>
        <xdr:cNvPr id="518" name="直線コネクタ 517">
          <a:extLst>
            <a:ext uri="{FF2B5EF4-FFF2-40B4-BE49-F238E27FC236}">
              <a16:creationId xmlns:a16="http://schemas.microsoft.com/office/drawing/2014/main" id="{4DC6A943-397E-4986-AF51-0F02E4D213B2}"/>
            </a:ext>
          </a:extLst>
        </xdr:cNvPr>
        <xdr:cNvCxnSpPr/>
      </xdr:nvCxnSpPr>
      <xdr:spPr>
        <a:xfrm>
          <a:off x="16230600" y="68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160329</xdr:rowOff>
    </xdr:from>
    <xdr:ext cx="534377" cy="259045"/>
    <xdr:sp macro="" textlink="">
      <xdr:nvSpPr>
        <xdr:cNvPr id="519" name="消防費最大値テキスト">
          <a:extLst>
            <a:ext uri="{FF2B5EF4-FFF2-40B4-BE49-F238E27FC236}">
              <a16:creationId xmlns:a16="http://schemas.microsoft.com/office/drawing/2014/main" id="{E4CF38F8-AF00-4C89-9896-251438652FF0}"/>
            </a:ext>
          </a:extLst>
        </xdr:cNvPr>
        <xdr:cNvSpPr txBox="1"/>
      </xdr:nvSpPr>
      <xdr:spPr>
        <a:xfrm>
          <a:off x="16370300" y="56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42202</xdr:rowOff>
    </xdr:from>
    <xdr:to>
      <xdr:col>86</xdr:col>
      <xdr:colOff>25400</xdr:colOff>
      <xdr:row>34</xdr:row>
      <xdr:rowOff>42202</xdr:rowOff>
    </xdr:to>
    <xdr:cxnSp macro="">
      <xdr:nvCxnSpPr>
        <xdr:cNvPr id="520" name="直線コネクタ 519">
          <a:extLst>
            <a:ext uri="{FF2B5EF4-FFF2-40B4-BE49-F238E27FC236}">
              <a16:creationId xmlns:a16="http://schemas.microsoft.com/office/drawing/2014/main" id="{FE2FF81B-CA21-4412-9F61-2D9D7C1066F9}"/>
            </a:ext>
          </a:extLst>
        </xdr:cNvPr>
        <xdr:cNvCxnSpPr/>
      </xdr:nvCxnSpPr>
      <xdr:spPr>
        <a:xfrm>
          <a:off x="16230600" y="58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9496</xdr:rowOff>
    </xdr:from>
    <xdr:to>
      <xdr:col>85</xdr:col>
      <xdr:colOff>127000</xdr:colOff>
      <xdr:row>38</xdr:row>
      <xdr:rowOff>12762</xdr:rowOff>
    </xdr:to>
    <xdr:cxnSp macro="">
      <xdr:nvCxnSpPr>
        <xdr:cNvPr id="521" name="直線コネクタ 520">
          <a:extLst>
            <a:ext uri="{FF2B5EF4-FFF2-40B4-BE49-F238E27FC236}">
              <a16:creationId xmlns:a16="http://schemas.microsoft.com/office/drawing/2014/main" id="{D914BCAB-0379-402B-8CEF-49F91ADABBC2}"/>
            </a:ext>
          </a:extLst>
        </xdr:cNvPr>
        <xdr:cNvCxnSpPr/>
      </xdr:nvCxnSpPr>
      <xdr:spPr>
        <a:xfrm>
          <a:off x="15481300" y="6353146"/>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151892</xdr:rowOff>
    </xdr:from>
    <xdr:ext cx="534377" cy="259045"/>
    <xdr:sp macro="" textlink="">
      <xdr:nvSpPr>
        <xdr:cNvPr id="522" name="消防費平均値テキスト">
          <a:extLst>
            <a:ext uri="{FF2B5EF4-FFF2-40B4-BE49-F238E27FC236}">
              <a16:creationId xmlns:a16="http://schemas.microsoft.com/office/drawing/2014/main" id="{9E136B7E-E360-48CC-8942-7858C19E409A}"/>
            </a:ext>
          </a:extLst>
        </xdr:cNvPr>
        <xdr:cNvSpPr txBox="1"/>
      </xdr:nvSpPr>
      <xdr:spPr>
        <a:xfrm>
          <a:off x="16370300" y="649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2015</xdr:rowOff>
    </xdr:from>
    <xdr:to>
      <xdr:col>85</xdr:col>
      <xdr:colOff>177800</xdr:colOff>
      <xdr:row>38</xdr:row>
      <xdr:rowOff>103615</xdr:rowOff>
    </xdr:to>
    <xdr:sp macro="" textlink="">
      <xdr:nvSpPr>
        <xdr:cNvPr id="523" name="フローチャート: 判断 522">
          <a:extLst>
            <a:ext uri="{FF2B5EF4-FFF2-40B4-BE49-F238E27FC236}">
              <a16:creationId xmlns:a16="http://schemas.microsoft.com/office/drawing/2014/main" id="{831DD4B5-A66C-4AEA-A7C8-CCB0EE016032}"/>
            </a:ext>
          </a:extLst>
        </xdr:cNvPr>
        <xdr:cNvSpPr/>
      </xdr:nvSpPr>
      <xdr:spPr>
        <a:xfrm>
          <a:off x="16268700" y="6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128303</xdr:rowOff>
    </xdr:from>
    <xdr:to>
      <xdr:col>81</xdr:col>
      <xdr:colOff>50800</xdr:colOff>
      <xdr:row>37</xdr:row>
      <xdr:rowOff>9496</xdr:rowOff>
    </xdr:to>
    <xdr:cxnSp macro="">
      <xdr:nvCxnSpPr>
        <xdr:cNvPr id="524" name="直線コネクタ 523">
          <a:extLst>
            <a:ext uri="{FF2B5EF4-FFF2-40B4-BE49-F238E27FC236}">
              <a16:creationId xmlns:a16="http://schemas.microsoft.com/office/drawing/2014/main" id="{4956B423-5D51-47A2-B94A-C41FA1562A8C}"/>
            </a:ext>
          </a:extLst>
        </xdr:cNvPr>
        <xdr:cNvCxnSpPr/>
      </xdr:nvCxnSpPr>
      <xdr:spPr>
        <a:xfrm>
          <a:off x="14592300" y="5271803"/>
          <a:ext cx="889000" cy="10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154998</xdr:rowOff>
    </xdr:from>
    <xdr:to>
      <xdr:col>81</xdr:col>
      <xdr:colOff>101600</xdr:colOff>
      <xdr:row>38</xdr:row>
      <xdr:rowOff>85148</xdr:rowOff>
    </xdr:to>
    <xdr:sp macro="" textlink="">
      <xdr:nvSpPr>
        <xdr:cNvPr id="525" name="フローチャート: 判断 524">
          <a:extLst>
            <a:ext uri="{FF2B5EF4-FFF2-40B4-BE49-F238E27FC236}">
              <a16:creationId xmlns:a16="http://schemas.microsoft.com/office/drawing/2014/main" id="{D3BE7AB0-557D-4BA3-B292-CE9218E81F0B}"/>
            </a:ext>
          </a:extLst>
        </xdr:cNvPr>
        <xdr:cNvSpPr/>
      </xdr:nvSpPr>
      <xdr:spPr>
        <a:xfrm>
          <a:off x="15430500" y="64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76275</xdr:rowOff>
    </xdr:from>
    <xdr:ext cx="534377" cy="259045"/>
    <xdr:sp macro="" textlink="">
      <xdr:nvSpPr>
        <xdr:cNvPr id="526" name="テキスト ボックス 525">
          <a:extLst>
            <a:ext uri="{FF2B5EF4-FFF2-40B4-BE49-F238E27FC236}">
              <a16:creationId xmlns:a16="http://schemas.microsoft.com/office/drawing/2014/main" id="{0AA8ABDB-E713-44EB-A82A-807A6427BDF2}"/>
            </a:ext>
          </a:extLst>
        </xdr:cNvPr>
        <xdr:cNvSpPr txBox="1"/>
      </xdr:nvSpPr>
      <xdr:spPr>
        <a:xfrm>
          <a:off x="15214111" y="65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128303</xdr:rowOff>
    </xdr:from>
    <xdr:to>
      <xdr:col>76</xdr:col>
      <xdr:colOff>114300</xdr:colOff>
      <xdr:row>36</xdr:row>
      <xdr:rowOff>65324</xdr:rowOff>
    </xdr:to>
    <xdr:cxnSp macro="">
      <xdr:nvCxnSpPr>
        <xdr:cNvPr id="527" name="直線コネクタ 526">
          <a:extLst>
            <a:ext uri="{FF2B5EF4-FFF2-40B4-BE49-F238E27FC236}">
              <a16:creationId xmlns:a16="http://schemas.microsoft.com/office/drawing/2014/main" id="{F2D10ADF-9D34-466E-AD2D-A826F37E9DE3}"/>
            </a:ext>
          </a:extLst>
        </xdr:cNvPr>
        <xdr:cNvCxnSpPr/>
      </xdr:nvCxnSpPr>
      <xdr:spPr>
        <a:xfrm flipV="1">
          <a:off x="13703300" y="5271803"/>
          <a:ext cx="889000" cy="9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75837</xdr:rowOff>
    </xdr:from>
    <xdr:to>
      <xdr:col>76</xdr:col>
      <xdr:colOff>165100</xdr:colOff>
      <xdr:row>38</xdr:row>
      <xdr:rowOff>5987</xdr:rowOff>
    </xdr:to>
    <xdr:sp macro="" textlink="">
      <xdr:nvSpPr>
        <xdr:cNvPr id="528" name="フローチャート: 判断 527">
          <a:extLst>
            <a:ext uri="{FF2B5EF4-FFF2-40B4-BE49-F238E27FC236}">
              <a16:creationId xmlns:a16="http://schemas.microsoft.com/office/drawing/2014/main" id="{92C94217-4FF2-4D70-9867-368220A212CC}"/>
            </a:ext>
          </a:extLst>
        </xdr:cNvPr>
        <xdr:cNvSpPr/>
      </xdr:nvSpPr>
      <xdr:spPr>
        <a:xfrm>
          <a:off x="14541500" y="64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168564</xdr:rowOff>
    </xdr:from>
    <xdr:ext cx="534377" cy="259045"/>
    <xdr:sp macro="" textlink="">
      <xdr:nvSpPr>
        <xdr:cNvPr id="529" name="テキスト ボックス 528">
          <a:extLst>
            <a:ext uri="{FF2B5EF4-FFF2-40B4-BE49-F238E27FC236}">
              <a16:creationId xmlns:a16="http://schemas.microsoft.com/office/drawing/2014/main" id="{ED028EBE-07A0-4533-945C-51F534603562}"/>
            </a:ext>
          </a:extLst>
        </xdr:cNvPr>
        <xdr:cNvSpPr txBox="1"/>
      </xdr:nvSpPr>
      <xdr:spPr>
        <a:xfrm>
          <a:off x="14325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65324</xdr:rowOff>
    </xdr:from>
    <xdr:to>
      <xdr:col>71</xdr:col>
      <xdr:colOff>177800</xdr:colOff>
      <xdr:row>38</xdr:row>
      <xdr:rowOff>74909</xdr:rowOff>
    </xdr:to>
    <xdr:cxnSp macro="">
      <xdr:nvCxnSpPr>
        <xdr:cNvPr id="530" name="直線コネクタ 529">
          <a:extLst>
            <a:ext uri="{FF2B5EF4-FFF2-40B4-BE49-F238E27FC236}">
              <a16:creationId xmlns:a16="http://schemas.microsoft.com/office/drawing/2014/main" id="{DEFB6294-6A5A-4361-8DEB-BBDBF6929A87}"/>
            </a:ext>
          </a:extLst>
        </xdr:cNvPr>
        <xdr:cNvCxnSpPr/>
      </xdr:nvCxnSpPr>
      <xdr:spPr>
        <a:xfrm flipV="1">
          <a:off x="12814300" y="6237524"/>
          <a:ext cx="889000" cy="35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1" name="フローチャート: 判断 530">
          <a:extLst>
            <a:ext uri="{FF2B5EF4-FFF2-40B4-BE49-F238E27FC236}">
              <a16:creationId xmlns:a16="http://schemas.microsoft.com/office/drawing/2014/main" id="{5CF6FF58-7F63-4D44-8D22-4046BAE87618}"/>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23223</xdr:rowOff>
    </xdr:from>
    <xdr:ext cx="534377" cy="259045"/>
    <xdr:sp macro="" textlink="">
      <xdr:nvSpPr>
        <xdr:cNvPr id="532" name="テキスト ボックス 531">
          <a:extLst>
            <a:ext uri="{FF2B5EF4-FFF2-40B4-BE49-F238E27FC236}">
              <a16:creationId xmlns:a16="http://schemas.microsoft.com/office/drawing/2014/main" id="{3D749C3B-B623-4174-A400-55A19617483F}"/>
            </a:ext>
          </a:extLst>
        </xdr:cNvPr>
        <xdr:cNvSpPr txBox="1"/>
      </xdr:nvSpPr>
      <xdr:spPr>
        <a:xfrm>
          <a:off x="13436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3" name="フローチャート: 判断 532">
          <a:extLst>
            <a:ext uri="{FF2B5EF4-FFF2-40B4-BE49-F238E27FC236}">
              <a16:creationId xmlns:a16="http://schemas.microsoft.com/office/drawing/2014/main" id="{10CC8103-5943-44C2-ADF9-6AEF23435BC9}"/>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4" name="テキスト ボックス 533">
          <a:extLst>
            <a:ext uri="{FF2B5EF4-FFF2-40B4-BE49-F238E27FC236}">
              <a16:creationId xmlns:a16="http://schemas.microsoft.com/office/drawing/2014/main" id="{72946337-7597-4004-8E76-F1248B54C903}"/>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9EE1D5D-5C25-4BEF-A646-5941A709623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ECDE440-00F6-4081-A72E-EDAC6A27ECC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C97795F-9357-4C0B-9314-CDE90BFFAC3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CD820648-16A4-4304-A5E2-C32E28E9A24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EA1BF5D1-8B2A-43EC-86BB-96CA3FBC775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133412</xdr:rowOff>
    </xdr:from>
    <xdr:to>
      <xdr:col>85</xdr:col>
      <xdr:colOff>177800</xdr:colOff>
      <xdr:row>38</xdr:row>
      <xdr:rowOff>63562</xdr:rowOff>
    </xdr:to>
    <xdr:sp macro="" textlink="">
      <xdr:nvSpPr>
        <xdr:cNvPr id="540" name="楕円 539">
          <a:extLst>
            <a:ext uri="{FF2B5EF4-FFF2-40B4-BE49-F238E27FC236}">
              <a16:creationId xmlns:a16="http://schemas.microsoft.com/office/drawing/2014/main" id="{3E21B2AC-0314-4E50-84AB-B4EAB32A406F}"/>
            </a:ext>
          </a:extLst>
        </xdr:cNvPr>
        <xdr:cNvSpPr/>
      </xdr:nvSpPr>
      <xdr:spPr>
        <a:xfrm>
          <a:off x="16268700" y="64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156289</xdr:rowOff>
    </xdr:from>
    <xdr:ext cx="534377" cy="259045"/>
    <xdr:sp macro="" textlink="">
      <xdr:nvSpPr>
        <xdr:cNvPr id="541" name="消防費該当値テキスト">
          <a:extLst>
            <a:ext uri="{FF2B5EF4-FFF2-40B4-BE49-F238E27FC236}">
              <a16:creationId xmlns:a16="http://schemas.microsoft.com/office/drawing/2014/main" id="{4BB0E355-9090-4D66-8FCC-F83A15B20CF3}"/>
            </a:ext>
          </a:extLst>
        </xdr:cNvPr>
        <xdr:cNvSpPr txBox="1"/>
      </xdr:nvSpPr>
      <xdr:spPr>
        <a:xfrm>
          <a:off x="16370300" y="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130146</xdr:rowOff>
    </xdr:from>
    <xdr:to>
      <xdr:col>81</xdr:col>
      <xdr:colOff>101600</xdr:colOff>
      <xdr:row>37</xdr:row>
      <xdr:rowOff>60296</xdr:rowOff>
    </xdr:to>
    <xdr:sp macro="" textlink="">
      <xdr:nvSpPr>
        <xdr:cNvPr id="542" name="楕円 541">
          <a:extLst>
            <a:ext uri="{FF2B5EF4-FFF2-40B4-BE49-F238E27FC236}">
              <a16:creationId xmlns:a16="http://schemas.microsoft.com/office/drawing/2014/main" id="{CA100EC7-5EB2-4BDC-BBBB-EEAB0FAE7565}"/>
            </a:ext>
          </a:extLst>
        </xdr:cNvPr>
        <xdr:cNvSpPr/>
      </xdr:nvSpPr>
      <xdr:spPr>
        <a:xfrm>
          <a:off x="154305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76823</xdr:rowOff>
    </xdr:from>
    <xdr:ext cx="534377" cy="259045"/>
    <xdr:sp macro="" textlink="">
      <xdr:nvSpPr>
        <xdr:cNvPr id="543" name="テキスト ボックス 542">
          <a:extLst>
            <a:ext uri="{FF2B5EF4-FFF2-40B4-BE49-F238E27FC236}">
              <a16:creationId xmlns:a16="http://schemas.microsoft.com/office/drawing/2014/main" id="{81B697F4-DB74-4B31-876B-8FCA8E368F66}"/>
            </a:ext>
          </a:extLst>
        </xdr:cNvPr>
        <xdr:cNvSpPr txBox="1"/>
      </xdr:nvSpPr>
      <xdr:spPr>
        <a:xfrm>
          <a:off x="15214111" y="60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77503</xdr:rowOff>
    </xdr:from>
    <xdr:to>
      <xdr:col>76</xdr:col>
      <xdr:colOff>165100</xdr:colOff>
      <xdr:row>31</xdr:row>
      <xdr:rowOff>7653</xdr:rowOff>
    </xdr:to>
    <xdr:sp macro="" textlink="">
      <xdr:nvSpPr>
        <xdr:cNvPr id="544" name="楕円 543">
          <a:extLst>
            <a:ext uri="{FF2B5EF4-FFF2-40B4-BE49-F238E27FC236}">
              <a16:creationId xmlns:a16="http://schemas.microsoft.com/office/drawing/2014/main" id="{E82114BE-257A-4FCC-AEBA-09B8C9DE8828}"/>
            </a:ext>
          </a:extLst>
        </xdr:cNvPr>
        <xdr:cNvSpPr/>
      </xdr:nvSpPr>
      <xdr:spPr>
        <a:xfrm>
          <a:off x="14541500" y="52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24180</xdr:rowOff>
    </xdr:from>
    <xdr:ext cx="599010" cy="259045"/>
    <xdr:sp macro="" textlink="">
      <xdr:nvSpPr>
        <xdr:cNvPr id="545" name="テキスト ボックス 544">
          <a:extLst>
            <a:ext uri="{FF2B5EF4-FFF2-40B4-BE49-F238E27FC236}">
              <a16:creationId xmlns:a16="http://schemas.microsoft.com/office/drawing/2014/main" id="{D93C0F7B-9AA5-45F5-A3D4-FD2E2076658E}"/>
            </a:ext>
          </a:extLst>
        </xdr:cNvPr>
        <xdr:cNvSpPr txBox="1"/>
      </xdr:nvSpPr>
      <xdr:spPr>
        <a:xfrm>
          <a:off x="14292795" y="49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14524</xdr:rowOff>
    </xdr:from>
    <xdr:to>
      <xdr:col>72</xdr:col>
      <xdr:colOff>38100</xdr:colOff>
      <xdr:row>36</xdr:row>
      <xdr:rowOff>116124</xdr:rowOff>
    </xdr:to>
    <xdr:sp macro="" textlink="">
      <xdr:nvSpPr>
        <xdr:cNvPr id="546" name="楕円 545">
          <a:extLst>
            <a:ext uri="{FF2B5EF4-FFF2-40B4-BE49-F238E27FC236}">
              <a16:creationId xmlns:a16="http://schemas.microsoft.com/office/drawing/2014/main" id="{6A174C15-D3FF-4B07-ACA6-4219D3447A3D}"/>
            </a:ext>
          </a:extLst>
        </xdr:cNvPr>
        <xdr:cNvSpPr/>
      </xdr:nvSpPr>
      <xdr:spPr>
        <a:xfrm>
          <a:off x="13652500" y="61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132651</xdr:rowOff>
    </xdr:from>
    <xdr:ext cx="534377" cy="259045"/>
    <xdr:sp macro="" textlink="">
      <xdr:nvSpPr>
        <xdr:cNvPr id="547" name="テキスト ボックス 546">
          <a:extLst>
            <a:ext uri="{FF2B5EF4-FFF2-40B4-BE49-F238E27FC236}">
              <a16:creationId xmlns:a16="http://schemas.microsoft.com/office/drawing/2014/main" id="{6FCD58EB-43F8-4D60-B2FB-244ABACEA15F}"/>
            </a:ext>
          </a:extLst>
        </xdr:cNvPr>
        <xdr:cNvSpPr txBox="1"/>
      </xdr:nvSpPr>
      <xdr:spPr>
        <a:xfrm>
          <a:off x="13436111" y="59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24109</xdr:rowOff>
    </xdr:from>
    <xdr:to>
      <xdr:col>67</xdr:col>
      <xdr:colOff>101600</xdr:colOff>
      <xdr:row>38</xdr:row>
      <xdr:rowOff>125709</xdr:rowOff>
    </xdr:to>
    <xdr:sp macro="" textlink="">
      <xdr:nvSpPr>
        <xdr:cNvPr id="548" name="楕円 547">
          <a:extLst>
            <a:ext uri="{FF2B5EF4-FFF2-40B4-BE49-F238E27FC236}">
              <a16:creationId xmlns:a16="http://schemas.microsoft.com/office/drawing/2014/main" id="{8EAAED9B-DB0C-4B5E-83FD-EFE499FCE7A1}"/>
            </a:ext>
          </a:extLst>
        </xdr:cNvPr>
        <xdr:cNvSpPr/>
      </xdr:nvSpPr>
      <xdr:spPr>
        <a:xfrm>
          <a:off x="12763500" y="65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116836</xdr:rowOff>
    </xdr:from>
    <xdr:ext cx="534377" cy="259045"/>
    <xdr:sp macro="" textlink="">
      <xdr:nvSpPr>
        <xdr:cNvPr id="549" name="テキスト ボックス 548">
          <a:extLst>
            <a:ext uri="{FF2B5EF4-FFF2-40B4-BE49-F238E27FC236}">
              <a16:creationId xmlns:a16="http://schemas.microsoft.com/office/drawing/2014/main" id="{10F52637-53C1-4E05-8B77-04DDCE815323}"/>
            </a:ext>
          </a:extLst>
        </xdr:cNvPr>
        <xdr:cNvSpPr txBox="1"/>
      </xdr:nvSpPr>
      <xdr:spPr>
        <a:xfrm>
          <a:off x="12547111" y="66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93A68326-F856-441A-A5CD-66A5D413178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5CB2BD6F-3802-4C05-87EC-66CEFF2B741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B8B69181-88CC-4A07-885E-537246138F4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D9F6B677-B3DD-48A8-9B31-9DE43832C90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38596259-C9EF-4766-971B-35FBB5A2312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78138A6F-1C08-4AEB-8229-B85779EB698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10F6CFA6-69D6-4453-98DD-10F98FE70CB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9074BF45-4BA6-4EB5-8AF7-E15FB91334B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7500DDD0-C7E4-4955-840F-8A5D5E82785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3F3D8564-B6A8-418C-9676-F3D33D9D916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7853CE-176D-48DF-AD4C-EC7830B48927}"/>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43544447-F9C6-4DD6-9CAF-C73A643CD73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34D5A930-8430-445C-81CB-4BA738037CE7}"/>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318BBB97-F759-4807-AB38-D1D167604106}"/>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B610FDE4-206C-48F1-9C37-41E615C180AD}"/>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E9D7B58-AD69-4A95-A086-90E53EB39B02}"/>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2D473354-B072-43B4-BFE4-EDFCCDB050AD}"/>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E600809C-BFD0-4C38-9010-9487FFC080C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EB55B8E8-A966-451D-A815-995F0682E566}"/>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904012D0-F9E9-482F-AE89-AA52EC43F4E6}"/>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E1BD57C9-B01D-406D-9BD3-06EA7544B7C2}"/>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9604D8D8-0A26-4A37-BE88-91E42D3864C5}"/>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25363781-3D1F-453E-B2B3-3B8E6F3D42BA}"/>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8BEF0071-5FAF-4BF9-A4D2-C7AA4CA9E50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8597E67D-1A98-41E2-8FD3-B605650E34B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93D4BD58-C534-43BF-A835-027AC47C868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6" name="直線コネクタ 575">
          <a:extLst>
            <a:ext uri="{FF2B5EF4-FFF2-40B4-BE49-F238E27FC236}">
              <a16:creationId xmlns:a16="http://schemas.microsoft.com/office/drawing/2014/main" id="{DB4CDA0F-D3B4-4865-BE1B-F7A2A083D989}"/>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7" name="教育費最小値テキスト">
          <a:extLst>
            <a:ext uri="{FF2B5EF4-FFF2-40B4-BE49-F238E27FC236}">
              <a16:creationId xmlns:a16="http://schemas.microsoft.com/office/drawing/2014/main" id="{9271B57E-A8AF-42E5-95D3-B2A162ACA3EE}"/>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8" name="直線コネクタ 577">
          <a:extLst>
            <a:ext uri="{FF2B5EF4-FFF2-40B4-BE49-F238E27FC236}">
              <a16:creationId xmlns:a16="http://schemas.microsoft.com/office/drawing/2014/main" id="{D1860F57-8B07-4FC4-AE41-CEA0E0BF7CB1}"/>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9" name="教育費最大値テキスト">
          <a:extLst>
            <a:ext uri="{FF2B5EF4-FFF2-40B4-BE49-F238E27FC236}">
              <a16:creationId xmlns:a16="http://schemas.microsoft.com/office/drawing/2014/main" id="{5A80121C-7A21-44BC-B9D8-E817A0D770B3}"/>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80" name="直線コネクタ 579">
          <a:extLst>
            <a:ext uri="{FF2B5EF4-FFF2-40B4-BE49-F238E27FC236}">
              <a16:creationId xmlns:a16="http://schemas.microsoft.com/office/drawing/2014/main" id="{84BE6B6C-1640-4F1D-AC56-D6D972D0AA29}"/>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157846</xdr:rowOff>
    </xdr:from>
    <xdr:to>
      <xdr:col>85</xdr:col>
      <xdr:colOff>127000</xdr:colOff>
      <xdr:row>58</xdr:row>
      <xdr:rowOff>22657</xdr:rowOff>
    </xdr:to>
    <xdr:cxnSp macro="">
      <xdr:nvCxnSpPr>
        <xdr:cNvPr id="581" name="直線コネクタ 580">
          <a:extLst>
            <a:ext uri="{FF2B5EF4-FFF2-40B4-BE49-F238E27FC236}">
              <a16:creationId xmlns:a16="http://schemas.microsoft.com/office/drawing/2014/main" id="{3CBE39CC-C5C3-4EE2-AD2E-334F288F8A82}"/>
            </a:ext>
          </a:extLst>
        </xdr:cNvPr>
        <xdr:cNvCxnSpPr/>
      </xdr:nvCxnSpPr>
      <xdr:spPr>
        <a:xfrm flipV="1">
          <a:off x="15481300" y="9073246"/>
          <a:ext cx="838200" cy="89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82" name="教育費平均値テキスト">
          <a:extLst>
            <a:ext uri="{FF2B5EF4-FFF2-40B4-BE49-F238E27FC236}">
              <a16:creationId xmlns:a16="http://schemas.microsoft.com/office/drawing/2014/main" id="{D9CD1EAD-9759-4A09-B945-954F8A96D92E}"/>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83" name="フローチャート: 判断 582">
          <a:extLst>
            <a:ext uri="{FF2B5EF4-FFF2-40B4-BE49-F238E27FC236}">
              <a16:creationId xmlns:a16="http://schemas.microsoft.com/office/drawing/2014/main" id="{7418399C-CAB4-46E3-9253-D0FAA27F787F}"/>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26108</xdr:rowOff>
    </xdr:from>
    <xdr:to>
      <xdr:col>81</xdr:col>
      <xdr:colOff>50800</xdr:colOff>
      <xdr:row>58</xdr:row>
      <xdr:rowOff>22657</xdr:rowOff>
    </xdr:to>
    <xdr:cxnSp macro="">
      <xdr:nvCxnSpPr>
        <xdr:cNvPr id="584" name="直線コネクタ 583">
          <a:extLst>
            <a:ext uri="{FF2B5EF4-FFF2-40B4-BE49-F238E27FC236}">
              <a16:creationId xmlns:a16="http://schemas.microsoft.com/office/drawing/2014/main" id="{2E5E512F-7DCB-48D2-89AD-5D2211075E99}"/>
            </a:ext>
          </a:extLst>
        </xdr:cNvPr>
        <xdr:cNvCxnSpPr/>
      </xdr:nvCxnSpPr>
      <xdr:spPr>
        <a:xfrm>
          <a:off x="14592300" y="9798758"/>
          <a:ext cx="8890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5" name="フローチャート: 判断 584">
          <a:extLst>
            <a:ext uri="{FF2B5EF4-FFF2-40B4-BE49-F238E27FC236}">
              <a16:creationId xmlns:a16="http://schemas.microsoft.com/office/drawing/2014/main" id="{5867F98E-49F4-44FE-8832-4B7B9FBB67A7}"/>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6" name="テキスト ボックス 585">
          <a:extLst>
            <a:ext uri="{FF2B5EF4-FFF2-40B4-BE49-F238E27FC236}">
              <a16:creationId xmlns:a16="http://schemas.microsoft.com/office/drawing/2014/main" id="{7762FF08-FC9B-47DA-ABDB-3EB4B3861C98}"/>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26108</xdr:rowOff>
    </xdr:from>
    <xdr:to>
      <xdr:col>76</xdr:col>
      <xdr:colOff>114300</xdr:colOff>
      <xdr:row>58</xdr:row>
      <xdr:rowOff>61366</xdr:rowOff>
    </xdr:to>
    <xdr:cxnSp macro="">
      <xdr:nvCxnSpPr>
        <xdr:cNvPr id="587" name="直線コネクタ 586">
          <a:extLst>
            <a:ext uri="{FF2B5EF4-FFF2-40B4-BE49-F238E27FC236}">
              <a16:creationId xmlns:a16="http://schemas.microsoft.com/office/drawing/2014/main" id="{08A361CD-0788-4B62-A55A-084FF351D765}"/>
            </a:ext>
          </a:extLst>
        </xdr:cNvPr>
        <xdr:cNvCxnSpPr/>
      </xdr:nvCxnSpPr>
      <xdr:spPr>
        <a:xfrm flipV="1">
          <a:off x="13703300" y="9798758"/>
          <a:ext cx="8890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8" name="フローチャート: 判断 587">
          <a:extLst>
            <a:ext uri="{FF2B5EF4-FFF2-40B4-BE49-F238E27FC236}">
              <a16:creationId xmlns:a16="http://schemas.microsoft.com/office/drawing/2014/main" id="{0582055A-6D4F-4639-9EEF-F1710D4A9F9F}"/>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9" name="テキスト ボックス 588">
          <a:extLst>
            <a:ext uri="{FF2B5EF4-FFF2-40B4-BE49-F238E27FC236}">
              <a16:creationId xmlns:a16="http://schemas.microsoft.com/office/drawing/2014/main" id="{6C5B2689-9B0F-4480-A859-864E808A7966}"/>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61366</xdr:rowOff>
    </xdr:from>
    <xdr:to>
      <xdr:col>71</xdr:col>
      <xdr:colOff>177800</xdr:colOff>
      <xdr:row>58</xdr:row>
      <xdr:rowOff>64066</xdr:rowOff>
    </xdr:to>
    <xdr:cxnSp macro="">
      <xdr:nvCxnSpPr>
        <xdr:cNvPr id="590" name="直線コネクタ 589">
          <a:extLst>
            <a:ext uri="{FF2B5EF4-FFF2-40B4-BE49-F238E27FC236}">
              <a16:creationId xmlns:a16="http://schemas.microsoft.com/office/drawing/2014/main" id="{41C9E794-D11F-43CA-BB96-6A55F8559AB8}"/>
            </a:ext>
          </a:extLst>
        </xdr:cNvPr>
        <xdr:cNvCxnSpPr/>
      </xdr:nvCxnSpPr>
      <xdr:spPr>
        <a:xfrm flipV="1">
          <a:off x="12814300" y="10005466"/>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91" name="フローチャート: 判断 590">
          <a:extLst>
            <a:ext uri="{FF2B5EF4-FFF2-40B4-BE49-F238E27FC236}">
              <a16:creationId xmlns:a16="http://schemas.microsoft.com/office/drawing/2014/main" id="{9267CC18-6CFE-4C8D-8396-A0578D49F6E1}"/>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92" name="テキスト ボックス 591">
          <a:extLst>
            <a:ext uri="{FF2B5EF4-FFF2-40B4-BE49-F238E27FC236}">
              <a16:creationId xmlns:a16="http://schemas.microsoft.com/office/drawing/2014/main" id="{54F51B1B-8A4B-4AD7-B85F-40459AA74469}"/>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93" name="フローチャート: 判断 592">
          <a:extLst>
            <a:ext uri="{FF2B5EF4-FFF2-40B4-BE49-F238E27FC236}">
              <a16:creationId xmlns:a16="http://schemas.microsoft.com/office/drawing/2014/main" id="{D43C9D5F-F1D8-4215-85CA-77DDF69E7ECA}"/>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4" name="テキスト ボックス 593">
          <a:extLst>
            <a:ext uri="{FF2B5EF4-FFF2-40B4-BE49-F238E27FC236}">
              <a16:creationId xmlns:a16="http://schemas.microsoft.com/office/drawing/2014/main" id="{A75B7F24-982D-44BF-996C-CA63C557C23C}"/>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D88FCF1-939F-4AF3-8002-A67529B2DE2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100780D-1B79-43F6-B884-890163202D7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AC283FC1-1C72-4D34-9D55-6CEE156285B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E31C02D8-6EB0-4745-BCEA-D4686A3073F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F8B8A473-2732-450C-BAA1-9DDADD2BFE0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107046</xdr:rowOff>
    </xdr:from>
    <xdr:to>
      <xdr:col>85</xdr:col>
      <xdr:colOff>177800</xdr:colOff>
      <xdr:row>53</xdr:row>
      <xdr:rowOff>37196</xdr:rowOff>
    </xdr:to>
    <xdr:sp macro="" textlink="">
      <xdr:nvSpPr>
        <xdr:cNvPr id="600" name="楕円 599">
          <a:extLst>
            <a:ext uri="{FF2B5EF4-FFF2-40B4-BE49-F238E27FC236}">
              <a16:creationId xmlns:a16="http://schemas.microsoft.com/office/drawing/2014/main" id="{049CCF48-65D4-4F58-BD79-52C8C7B87E99}"/>
            </a:ext>
          </a:extLst>
        </xdr:cNvPr>
        <xdr:cNvSpPr/>
      </xdr:nvSpPr>
      <xdr:spPr>
        <a:xfrm>
          <a:off x="16268700" y="90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129923</xdr:rowOff>
    </xdr:from>
    <xdr:ext cx="599010" cy="259045"/>
    <xdr:sp macro="" textlink="">
      <xdr:nvSpPr>
        <xdr:cNvPr id="601" name="教育費該当値テキスト">
          <a:extLst>
            <a:ext uri="{FF2B5EF4-FFF2-40B4-BE49-F238E27FC236}">
              <a16:creationId xmlns:a16="http://schemas.microsoft.com/office/drawing/2014/main" id="{64F5298D-AA51-411B-B3A4-8E994B4FDDA1}"/>
            </a:ext>
          </a:extLst>
        </xdr:cNvPr>
        <xdr:cNvSpPr txBox="1"/>
      </xdr:nvSpPr>
      <xdr:spPr>
        <a:xfrm>
          <a:off x="16370300" y="88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143307</xdr:rowOff>
    </xdr:from>
    <xdr:to>
      <xdr:col>81</xdr:col>
      <xdr:colOff>101600</xdr:colOff>
      <xdr:row>58</xdr:row>
      <xdr:rowOff>73457</xdr:rowOff>
    </xdr:to>
    <xdr:sp macro="" textlink="">
      <xdr:nvSpPr>
        <xdr:cNvPr id="602" name="楕円 601">
          <a:extLst>
            <a:ext uri="{FF2B5EF4-FFF2-40B4-BE49-F238E27FC236}">
              <a16:creationId xmlns:a16="http://schemas.microsoft.com/office/drawing/2014/main" id="{0E415869-6CE9-4BDC-A676-782D2DACBC86}"/>
            </a:ext>
          </a:extLst>
        </xdr:cNvPr>
        <xdr:cNvSpPr/>
      </xdr:nvSpPr>
      <xdr:spPr>
        <a:xfrm>
          <a:off x="15430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64584</xdr:rowOff>
    </xdr:from>
    <xdr:ext cx="534377" cy="259045"/>
    <xdr:sp macro="" textlink="">
      <xdr:nvSpPr>
        <xdr:cNvPr id="603" name="テキスト ボックス 602">
          <a:extLst>
            <a:ext uri="{FF2B5EF4-FFF2-40B4-BE49-F238E27FC236}">
              <a16:creationId xmlns:a16="http://schemas.microsoft.com/office/drawing/2014/main" id="{781F8878-1F06-47D4-BE85-E2F089E6A242}"/>
            </a:ext>
          </a:extLst>
        </xdr:cNvPr>
        <xdr:cNvSpPr txBox="1"/>
      </xdr:nvSpPr>
      <xdr:spPr>
        <a:xfrm>
          <a:off x="15214111" y="100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146758</xdr:rowOff>
    </xdr:from>
    <xdr:to>
      <xdr:col>76</xdr:col>
      <xdr:colOff>165100</xdr:colOff>
      <xdr:row>57</xdr:row>
      <xdr:rowOff>76908</xdr:rowOff>
    </xdr:to>
    <xdr:sp macro="" textlink="">
      <xdr:nvSpPr>
        <xdr:cNvPr id="604" name="楕円 603">
          <a:extLst>
            <a:ext uri="{FF2B5EF4-FFF2-40B4-BE49-F238E27FC236}">
              <a16:creationId xmlns:a16="http://schemas.microsoft.com/office/drawing/2014/main" id="{240823EC-6632-446B-A1DE-6D4107565518}"/>
            </a:ext>
          </a:extLst>
        </xdr:cNvPr>
        <xdr:cNvSpPr/>
      </xdr:nvSpPr>
      <xdr:spPr>
        <a:xfrm>
          <a:off x="14541500" y="9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68035</xdr:rowOff>
    </xdr:from>
    <xdr:ext cx="534377" cy="259045"/>
    <xdr:sp macro="" textlink="">
      <xdr:nvSpPr>
        <xdr:cNvPr id="605" name="テキスト ボックス 604">
          <a:extLst>
            <a:ext uri="{FF2B5EF4-FFF2-40B4-BE49-F238E27FC236}">
              <a16:creationId xmlns:a16="http://schemas.microsoft.com/office/drawing/2014/main" id="{C6C3EC25-3037-47A2-AE50-2C23DB7ED65F}"/>
            </a:ext>
          </a:extLst>
        </xdr:cNvPr>
        <xdr:cNvSpPr txBox="1"/>
      </xdr:nvSpPr>
      <xdr:spPr>
        <a:xfrm>
          <a:off x="14325111" y="98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10566</xdr:rowOff>
    </xdr:from>
    <xdr:to>
      <xdr:col>72</xdr:col>
      <xdr:colOff>38100</xdr:colOff>
      <xdr:row>58</xdr:row>
      <xdr:rowOff>112166</xdr:rowOff>
    </xdr:to>
    <xdr:sp macro="" textlink="">
      <xdr:nvSpPr>
        <xdr:cNvPr id="606" name="楕円 605">
          <a:extLst>
            <a:ext uri="{FF2B5EF4-FFF2-40B4-BE49-F238E27FC236}">
              <a16:creationId xmlns:a16="http://schemas.microsoft.com/office/drawing/2014/main" id="{5C7C3927-3AAF-4838-B304-990707C12613}"/>
            </a:ext>
          </a:extLst>
        </xdr:cNvPr>
        <xdr:cNvSpPr/>
      </xdr:nvSpPr>
      <xdr:spPr>
        <a:xfrm>
          <a:off x="13652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103293</xdr:rowOff>
    </xdr:from>
    <xdr:ext cx="534377" cy="259045"/>
    <xdr:sp macro="" textlink="">
      <xdr:nvSpPr>
        <xdr:cNvPr id="607" name="テキスト ボックス 606">
          <a:extLst>
            <a:ext uri="{FF2B5EF4-FFF2-40B4-BE49-F238E27FC236}">
              <a16:creationId xmlns:a16="http://schemas.microsoft.com/office/drawing/2014/main" id="{94DEC679-D0A9-4BB6-B26B-5F3D736A39DF}"/>
            </a:ext>
          </a:extLst>
        </xdr:cNvPr>
        <xdr:cNvSpPr txBox="1"/>
      </xdr:nvSpPr>
      <xdr:spPr>
        <a:xfrm>
          <a:off x="13436111" y="100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13266</xdr:rowOff>
    </xdr:from>
    <xdr:to>
      <xdr:col>67</xdr:col>
      <xdr:colOff>101600</xdr:colOff>
      <xdr:row>58</xdr:row>
      <xdr:rowOff>114866</xdr:rowOff>
    </xdr:to>
    <xdr:sp macro="" textlink="">
      <xdr:nvSpPr>
        <xdr:cNvPr id="608" name="楕円 607">
          <a:extLst>
            <a:ext uri="{FF2B5EF4-FFF2-40B4-BE49-F238E27FC236}">
              <a16:creationId xmlns:a16="http://schemas.microsoft.com/office/drawing/2014/main" id="{F33D6BE9-ABD8-40BD-8115-2ACEC978FD7B}"/>
            </a:ext>
          </a:extLst>
        </xdr:cNvPr>
        <xdr:cNvSpPr/>
      </xdr:nvSpPr>
      <xdr:spPr>
        <a:xfrm>
          <a:off x="12763500" y="9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105993</xdr:rowOff>
    </xdr:from>
    <xdr:ext cx="534377" cy="259045"/>
    <xdr:sp macro="" textlink="">
      <xdr:nvSpPr>
        <xdr:cNvPr id="609" name="テキスト ボックス 608">
          <a:extLst>
            <a:ext uri="{FF2B5EF4-FFF2-40B4-BE49-F238E27FC236}">
              <a16:creationId xmlns:a16="http://schemas.microsoft.com/office/drawing/2014/main" id="{E6D06ACD-3B08-4265-A9B2-86A4D0F4CD3E}"/>
            </a:ext>
          </a:extLst>
        </xdr:cNvPr>
        <xdr:cNvSpPr txBox="1"/>
      </xdr:nvSpPr>
      <xdr:spPr>
        <a:xfrm>
          <a:off x="12547111" y="10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F2BD8C8-99EF-4992-9195-4A71C4CAEB4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701E74AA-4A99-43B0-97CA-DF0B402A39F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A6C9E7AC-E3C0-4473-982E-F92A51DA5AF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F00F21D0-A0FA-4D47-8FC6-10174EF1101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605D5B83-8940-4FE2-9B52-F5FE1BFEF49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CD65F06B-D7CB-4CAD-B9DF-B7ED4EB7204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FE91685A-DEE5-4FF6-B2B4-1C87ADB751C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F683BCD7-D6D4-44DB-B643-D379DD91430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8A990387-576E-402B-A3DE-1BDD5C074F4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A5CE52C4-6A4C-4322-8CA3-5878A0D8A77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6221644A-60CE-4D27-B49A-1BE1B3BB3D4D}"/>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5000EF08-72C8-461B-B576-BF423E44A1E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5D5EEE76-C0E4-496F-9BFC-0EDF96338C3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8DF1EF6A-1A8C-409E-BE1B-A019224B8039}"/>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59263FD1-FB80-4629-AE50-7696B12EA07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2D68A6BB-2C83-4C6C-8498-338821296A06}"/>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755DD3E2-9EC6-46C9-AC0D-2734FFCD52BB}"/>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1227FA02-EBA6-4329-AA2D-B04231B449DE}"/>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376DD6C0-AE0B-472F-B58D-35BF818B060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7137728A-A6E1-413D-9596-D8F1776A36F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FBE74C89-38F0-48DB-9AF7-890A00D0867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DF269D31-09C3-4F1D-AACD-8EE623A78FC6}"/>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F9792966-1DA7-4314-9360-E34EED813108}"/>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E9488A72-A412-4F12-9614-8C192AEA548E}"/>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4" name="災害復旧費最大値テキスト">
          <a:extLst>
            <a:ext uri="{FF2B5EF4-FFF2-40B4-BE49-F238E27FC236}">
              <a16:creationId xmlns:a16="http://schemas.microsoft.com/office/drawing/2014/main" id="{AC5D32BB-6998-4700-9B73-70DBEEECD2A4}"/>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5" name="直線コネクタ 634">
          <a:extLst>
            <a:ext uri="{FF2B5EF4-FFF2-40B4-BE49-F238E27FC236}">
              <a16:creationId xmlns:a16="http://schemas.microsoft.com/office/drawing/2014/main" id="{43CFA8FB-4B94-4AC1-8B8B-1D575A574B7A}"/>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120524</xdr:rowOff>
    </xdr:from>
    <xdr:to>
      <xdr:col>85</xdr:col>
      <xdr:colOff>127000</xdr:colOff>
      <xdr:row>78</xdr:row>
      <xdr:rowOff>139590</xdr:rowOff>
    </xdr:to>
    <xdr:cxnSp macro="">
      <xdr:nvCxnSpPr>
        <xdr:cNvPr id="636" name="直線コネクタ 635">
          <a:extLst>
            <a:ext uri="{FF2B5EF4-FFF2-40B4-BE49-F238E27FC236}">
              <a16:creationId xmlns:a16="http://schemas.microsoft.com/office/drawing/2014/main" id="{697D47C8-534B-4226-A93F-72318C08CA81}"/>
            </a:ext>
          </a:extLst>
        </xdr:cNvPr>
        <xdr:cNvCxnSpPr/>
      </xdr:nvCxnSpPr>
      <xdr:spPr>
        <a:xfrm flipV="1">
          <a:off x="15481300" y="13493624"/>
          <a:ext cx="8382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7" name="災害復旧費平均値テキスト">
          <a:extLst>
            <a:ext uri="{FF2B5EF4-FFF2-40B4-BE49-F238E27FC236}">
              <a16:creationId xmlns:a16="http://schemas.microsoft.com/office/drawing/2014/main" id="{8FD2CBD2-8FA4-4A0D-BCA4-CF9FE7D28A77}"/>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8" name="フローチャート: 判断 637">
          <a:extLst>
            <a:ext uri="{FF2B5EF4-FFF2-40B4-BE49-F238E27FC236}">
              <a16:creationId xmlns:a16="http://schemas.microsoft.com/office/drawing/2014/main" id="{DC76A7D1-CA1D-4749-B142-E9D48C056606}"/>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139590</xdr:rowOff>
    </xdr:from>
    <xdr:to>
      <xdr:col>81</xdr:col>
      <xdr:colOff>50800</xdr:colOff>
      <xdr:row>78</xdr:row>
      <xdr:rowOff>139599</xdr:rowOff>
    </xdr:to>
    <xdr:cxnSp macro="">
      <xdr:nvCxnSpPr>
        <xdr:cNvPr id="639" name="直線コネクタ 638">
          <a:extLst>
            <a:ext uri="{FF2B5EF4-FFF2-40B4-BE49-F238E27FC236}">
              <a16:creationId xmlns:a16="http://schemas.microsoft.com/office/drawing/2014/main" id="{D8927467-ADC6-4610-8634-865B258D82F4}"/>
            </a:ext>
          </a:extLst>
        </xdr:cNvPr>
        <xdr:cNvCxnSpPr/>
      </xdr:nvCxnSpPr>
      <xdr:spPr>
        <a:xfrm flipV="1">
          <a:off x="14592300" y="1351269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40" name="フローチャート: 判断 639">
          <a:extLst>
            <a:ext uri="{FF2B5EF4-FFF2-40B4-BE49-F238E27FC236}">
              <a16:creationId xmlns:a16="http://schemas.microsoft.com/office/drawing/2014/main" id="{2897F39B-397F-4338-9C6F-491F4DE0CAFE}"/>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41" name="テキスト ボックス 640">
          <a:extLst>
            <a:ext uri="{FF2B5EF4-FFF2-40B4-BE49-F238E27FC236}">
              <a16:creationId xmlns:a16="http://schemas.microsoft.com/office/drawing/2014/main" id="{0927B9B7-2052-4E61-AF6C-F0056AD53FAD}"/>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139590</xdr:rowOff>
    </xdr:from>
    <xdr:to>
      <xdr:col>76</xdr:col>
      <xdr:colOff>114300</xdr:colOff>
      <xdr:row>78</xdr:row>
      <xdr:rowOff>139599</xdr:rowOff>
    </xdr:to>
    <xdr:cxnSp macro="">
      <xdr:nvCxnSpPr>
        <xdr:cNvPr id="642" name="直線コネクタ 641">
          <a:extLst>
            <a:ext uri="{FF2B5EF4-FFF2-40B4-BE49-F238E27FC236}">
              <a16:creationId xmlns:a16="http://schemas.microsoft.com/office/drawing/2014/main" id="{A9340D95-270B-4D9C-8274-37B78682C4AB}"/>
            </a:ext>
          </a:extLst>
        </xdr:cNvPr>
        <xdr:cNvCxnSpPr/>
      </xdr:nvCxnSpPr>
      <xdr:spPr>
        <a:xfrm>
          <a:off x="13703300" y="1351269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43" name="フローチャート: 判断 642">
          <a:extLst>
            <a:ext uri="{FF2B5EF4-FFF2-40B4-BE49-F238E27FC236}">
              <a16:creationId xmlns:a16="http://schemas.microsoft.com/office/drawing/2014/main" id="{D9D817E0-AB1D-485D-8947-8A542B4F772F}"/>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4" name="テキスト ボックス 643">
          <a:extLst>
            <a:ext uri="{FF2B5EF4-FFF2-40B4-BE49-F238E27FC236}">
              <a16:creationId xmlns:a16="http://schemas.microsoft.com/office/drawing/2014/main" id="{69F214F0-0097-4FC9-86A7-1E8B37C48D0A}"/>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139590</xdr:rowOff>
    </xdr:from>
    <xdr:to>
      <xdr:col>71</xdr:col>
      <xdr:colOff>177800</xdr:colOff>
      <xdr:row>78</xdr:row>
      <xdr:rowOff>139636</xdr:rowOff>
    </xdr:to>
    <xdr:cxnSp macro="">
      <xdr:nvCxnSpPr>
        <xdr:cNvPr id="645" name="直線コネクタ 644">
          <a:extLst>
            <a:ext uri="{FF2B5EF4-FFF2-40B4-BE49-F238E27FC236}">
              <a16:creationId xmlns:a16="http://schemas.microsoft.com/office/drawing/2014/main" id="{0E22F32E-9C29-4346-98E8-8FD616DD3012}"/>
            </a:ext>
          </a:extLst>
        </xdr:cNvPr>
        <xdr:cNvCxnSpPr/>
      </xdr:nvCxnSpPr>
      <xdr:spPr>
        <a:xfrm flipV="1">
          <a:off x="12814300" y="1351269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6" name="フローチャート: 判断 645">
          <a:extLst>
            <a:ext uri="{FF2B5EF4-FFF2-40B4-BE49-F238E27FC236}">
              <a16:creationId xmlns:a16="http://schemas.microsoft.com/office/drawing/2014/main" id="{08C523F7-BB96-4D98-AFBF-0D8BAB54D68D}"/>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7" name="テキスト ボックス 646">
          <a:extLst>
            <a:ext uri="{FF2B5EF4-FFF2-40B4-BE49-F238E27FC236}">
              <a16:creationId xmlns:a16="http://schemas.microsoft.com/office/drawing/2014/main" id="{E8D2EA85-2D1D-4080-95B5-EE4DCABE35A9}"/>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8" name="フローチャート: 判断 647">
          <a:extLst>
            <a:ext uri="{FF2B5EF4-FFF2-40B4-BE49-F238E27FC236}">
              <a16:creationId xmlns:a16="http://schemas.microsoft.com/office/drawing/2014/main" id="{A6A68218-058A-4BC5-80F6-5C34018DE4B3}"/>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9" name="テキスト ボックス 648">
          <a:extLst>
            <a:ext uri="{FF2B5EF4-FFF2-40B4-BE49-F238E27FC236}">
              <a16:creationId xmlns:a16="http://schemas.microsoft.com/office/drawing/2014/main" id="{5E84BF94-E313-4B78-AB39-E67784A02913}"/>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CE6FBE01-C241-41E5-A80A-9A894621E72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AB714FA-B1DD-4AA5-81F8-ED30C9E5E8C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F880171-CF60-4B75-8966-1B2721C2CFC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6A8D6AE1-4984-4FAB-AD9C-CA44A60CDE2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71FD602-B722-4E49-8372-E852C687FEC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69724</xdr:rowOff>
    </xdr:from>
    <xdr:to>
      <xdr:col>85</xdr:col>
      <xdr:colOff>177800</xdr:colOff>
      <xdr:row>78</xdr:row>
      <xdr:rowOff>171324</xdr:rowOff>
    </xdr:to>
    <xdr:sp macro="" textlink="">
      <xdr:nvSpPr>
        <xdr:cNvPr id="655" name="楕円 654">
          <a:extLst>
            <a:ext uri="{FF2B5EF4-FFF2-40B4-BE49-F238E27FC236}">
              <a16:creationId xmlns:a16="http://schemas.microsoft.com/office/drawing/2014/main" id="{CB5AC56B-39EF-4869-8029-D1DB9286BB83}"/>
            </a:ext>
          </a:extLst>
        </xdr:cNvPr>
        <xdr:cNvSpPr/>
      </xdr:nvSpPr>
      <xdr:spPr>
        <a:xfrm>
          <a:off x="16268700" y="134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156101</xdr:rowOff>
    </xdr:from>
    <xdr:ext cx="469744" cy="259045"/>
    <xdr:sp macro="" textlink="">
      <xdr:nvSpPr>
        <xdr:cNvPr id="656" name="災害復旧費該当値テキスト">
          <a:extLst>
            <a:ext uri="{FF2B5EF4-FFF2-40B4-BE49-F238E27FC236}">
              <a16:creationId xmlns:a16="http://schemas.microsoft.com/office/drawing/2014/main" id="{BAA0605B-DE13-48D5-AB78-F8A76A2F894A}"/>
            </a:ext>
          </a:extLst>
        </xdr:cNvPr>
        <xdr:cNvSpPr txBox="1"/>
      </xdr:nvSpPr>
      <xdr:spPr>
        <a:xfrm>
          <a:off x="16370300" y="133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88790</xdr:rowOff>
    </xdr:from>
    <xdr:to>
      <xdr:col>81</xdr:col>
      <xdr:colOff>101600</xdr:colOff>
      <xdr:row>79</xdr:row>
      <xdr:rowOff>18940</xdr:rowOff>
    </xdr:to>
    <xdr:sp macro="" textlink="">
      <xdr:nvSpPr>
        <xdr:cNvPr id="657" name="楕円 656">
          <a:extLst>
            <a:ext uri="{FF2B5EF4-FFF2-40B4-BE49-F238E27FC236}">
              <a16:creationId xmlns:a16="http://schemas.microsoft.com/office/drawing/2014/main" id="{8B629692-E8F2-49FC-9774-3995898007DB}"/>
            </a:ext>
          </a:extLst>
        </xdr:cNvPr>
        <xdr:cNvSpPr/>
      </xdr:nvSpPr>
      <xdr:spPr>
        <a:xfrm>
          <a:off x="15430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10067</xdr:rowOff>
    </xdr:from>
    <xdr:ext cx="313932" cy="259045"/>
    <xdr:sp macro="" textlink="">
      <xdr:nvSpPr>
        <xdr:cNvPr id="658" name="テキスト ボックス 657">
          <a:extLst>
            <a:ext uri="{FF2B5EF4-FFF2-40B4-BE49-F238E27FC236}">
              <a16:creationId xmlns:a16="http://schemas.microsoft.com/office/drawing/2014/main" id="{A2FDA9F7-1C9B-4F24-89E3-666783699135}"/>
            </a:ext>
          </a:extLst>
        </xdr:cNvPr>
        <xdr:cNvSpPr txBox="1"/>
      </xdr:nvSpPr>
      <xdr:spPr>
        <a:xfrm>
          <a:off x="15324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88799</xdr:rowOff>
    </xdr:from>
    <xdr:to>
      <xdr:col>76</xdr:col>
      <xdr:colOff>165100</xdr:colOff>
      <xdr:row>79</xdr:row>
      <xdr:rowOff>18949</xdr:rowOff>
    </xdr:to>
    <xdr:sp macro="" textlink="">
      <xdr:nvSpPr>
        <xdr:cNvPr id="659" name="楕円 658">
          <a:extLst>
            <a:ext uri="{FF2B5EF4-FFF2-40B4-BE49-F238E27FC236}">
              <a16:creationId xmlns:a16="http://schemas.microsoft.com/office/drawing/2014/main" id="{59CB63CD-5AAD-415C-85EE-D42463117D20}"/>
            </a:ext>
          </a:extLst>
        </xdr:cNvPr>
        <xdr:cNvSpPr/>
      </xdr:nvSpPr>
      <xdr:spPr>
        <a:xfrm>
          <a:off x="14541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10076</xdr:rowOff>
    </xdr:from>
    <xdr:ext cx="313932" cy="259045"/>
    <xdr:sp macro="" textlink="">
      <xdr:nvSpPr>
        <xdr:cNvPr id="660" name="テキスト ボックス 659">
          <a:extLst>
            <a:ext uri="{FF2B5EF4-FFF2-40B4-BE49-F238E27FC236}">
              <a16:creationId xmlns:a16="http://schemas.microsoft.com/office/drawing/2014/main" id="{1B53E5FB-0CE5-45DD-8757-71E2271E1292}"/>
            </a:ext>
          </a:extLst>
        </xdr:cNvPr>
        <xdr:cNvSpPr txBox="1"/>
      </xdr:nvSpPr>
      <xdr:spPr>
        <a:xfrm>
          <a:off x="14435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88790</xdr:rowOff>
    </xdr:from>
    <xdr:to>
      <xdr:col>72</xdr:col>
      <xdr:colOff>38100</xdr:colOff>
      <xdr:row>79</xdr:row>
      <xdr:rowOff>18940</xdr:rowOff>
    </xdr:to>
    <xdr:sp macro="" textlink="">
      <xdr:nvSpPr>
        <xdr:cNvPr id="661" name="楕円 660">
          <a:extLst>
            <a:ext uri="{FF2B5EF4-FFF2-40B4-BE49-F238E27FC236}">
              <a16:creationId xmlns:a16="http://schemas.microsoft.com/office/drawing/2014/main" id="{06DCBF91-63D5-4B29-8AB0-BA48007E6841}"/>
            </a:ext>
          </a:extLst>
        </xdr:cNvPr>
        <xdr:cNvSpPr/>
      </xdr:nvSpPr>
      <xdr:spPr>
        <a:xfrm>
          <a:off x="13652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10067</xdr:rowOff>
    </xdr:from>
    <xdr:ext cx="313932" cy="259045"/>
    <xdr:sp macro="" textlink="">
      <xdr:nvSpPr>
        <xdr:cNvPr id="662" name="テキスト ボックス 661">
          <a:extLst>
            <a:ext uri="{FF2B5EF4-FFF2-40B4-BE49-F238E27FC236}">
              <a16:creationId xmlns:a16="http://schemas.microsoft.com/office/drawing/2014/main" id="{67A9AF7E-B374-4DA1-BB70-0821EA93F0C2}"/>
            </a:ext>
          </a:extLst>
        </xdr:cNvPr>
        <xdr:cNvSpPr txBox="1"/>
      </xdr:nvSpPr>
      <xdr:spPr>
        <a:xfrm>
          <a:off x="13546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88836</xdr:rowOff>
    </xdr:from>
    <xdr:to>
      <xdr:col>67</xdr:col>
      <xdr:colOff>101600</xdr:colOff>
      <xdr:row>79</xdr:row>
      <xdr:rowOff>18986</xdr:rowOff>
    </xdr:to>
    <xdr:sp macro="" textlink="">
      <xdr:nvSpPr>
        <xdr:cNvPr id="663" name="楕円 662">
          <a:extLst>
            <a:ext uri="{FF2B5EF4-FFF2-40B4-BE49-F238E27FC236}">
              <a16:creationId xmlns:a16="http://schemas.microsoft.com/office/drawing/2014/main" id="{320A562B-26EA-4243-9595-E29230F70778}"/>
            </a:ext>
          </a:extLst>
        </xdr:cNvPr>
        <xdr:cNvSpPr/>
      </xdr:nvSpPr>
      <xdr:spPr>
        <a:xfrm>
          <a:off x="12763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10113</xdr:rowOff>
    </xdr:from>
    <xdr:ext cx="249299" cy="259045"/>
    <xdr:sp macro="" textlink="">
      <xdr:nvSpPr>
        <xdr:cNvPr id="664" name="テキスト ボックス 663">
          <a:extLst>
            <a:ext uri="{FF2B5EF4-FFF2-40B4-BE49-F238E27FC236}">
              <a16:creationId xmlns:a16="http://schemas.microsoft.com/office/drawing/2014/main" id="{06F3A3AE-303A-4869-B89B-AD51C09A3B96}"/>
            </a:ext>
          </a:extLst>
        </xdr:cNvPr>
        <xdr:cNvSpPr txBox="1"/>
      </xdr:nvSpPr>
      <xdr:spPr>
        <a:xfrm>
          <a:off x="12689650" y="13554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61370D4-768D-4ED8-BB0E-6B72B5E03CB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17E8F25A-D3E4-4FAB-8DBB-66AB4F1699D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76BAD82B-BE2D-4E92-B1CD-E485A8EBC9F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81C7DC8-388B-4882-8B94-8F75955582B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7F3DF510-0555-48CB-B17B-482273F0078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B2C428BE-B525-417C-97AA-BAE8E5EB5F9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C4B5AFD2-E9D1-46DA-97E5-A36F64CFB1E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D9642342-A401-4A53-8E83-2BA855A2380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E338B436-E29B-412B-8FF3-05EF3DA44C0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4C239C00-A624-468A-9D8A-0043CB54BCD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E6402039-F4B8-4512-901E-5FD72A87962F}"/>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A903A0BC-8C67-482A-B996-94349856852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C7DD0E4-FB6E-4173-9ACF-F9C189E361DF}"/>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9CEC311-080E-4553-AA38-B50418BDC9D4}"/>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BBCA27CD-E17F-4909-85F3-148FDF6B794F}"/>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51F9941F-F0CC-407B-8C8A-7C1D43E4034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23518B4A-0641-4D89-B2C8-CD66FC89F5E7}"/>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4B55249B-49C0-4B8D-A0AE-13B104456A33}"/>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3" name="テキスト ボックス 682">
          <a:extLst>
            <a:ext uri="{FF2B5EF4-FFF2-40B4-BE49-F238E27FC236}">
              <a16:creationId xmlns:a16="http://schemas.microsoft.com/office/drawing/2014/main" id="{3613F00D-7C69-44C8-82D0-E5EA7713F6E4}"/>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6A649495-F7DF-449F-8095-95A1D0440A45}"/>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3F297048-8E34-4593-AD2F-E8321EBB91A5}"/>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95E59ECB-B8BE-44AE-82E1-9D33971BF017}"/>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19EB6303-F426-41EE-83C8-E42B6C3E1BA7}"/>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7A87DA85-10BF-45D4-A191-FDE2BD3436A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A1F3028A-C9B4-4DEA-9616-FCC8072E5BD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B941F91F-2735-472F-8708-3BE49AB382F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91" name="直線コネクタ 690">
          <a:extLst>
            <a:ext uri="{FF2B5EF4-FFF2-40B4-BE49-F238E27FC236}">
              <a16:creationId xmlns:a16="http://schemas.microsoft.com/office/drawing/2014/main" id="{09C7E21F-F45A-4EEA-A867-909DB5BECC96}"/>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2" name="公債費最小値テキスト">
          <a:extLst>
            <a:ext uri="{FF2B5EF4-FFF2-40B4-BE49-F238E27FC236}">
              <a16:creationId xmlns:a16="http://schemas.microsoft.com/office/drawing/2014/main" id="{BFBD8336-DBEF-40D1-AB3A-2D3098E8E5E1}"/>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3" name="直線コネクタ 692">
          <a:extLst>
            <a:ext uri="{FF2B5EF4-FFF2-40B4-BE49-F238E27FC236}">
              <a16:creationId xmlns:a16="http://schemas.microsoft.com/office/drawing/2014/main" id="{BC47F719-0017-4C5E-8739-5A4165F95039}"/>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4" name="公債費最大値テキスト">
          <a:extLst>
            <a:ext uri="{FF2B5EF4-FFF2-40B4-BE49-F238E27FC236}">
              <a16:creationId xmlns:a16="http://schemas.microsoft.com/office/drawing/2014/main" id="{B8727696-71C3-4CE9-91DB-5D8FFF3322C5}"/>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5" name="直線コネクタ 694">
          <a:extLst>
            <a:ext uri="{FF2B5EF4-FFF2-40B4-BE49-F238E27FC236}">
              <a16:creationId xmlns:a16="http://schemas.microsoft.com/office/drawing/2014/main" id="{28F753B6-B756-4A59-98FE-917FA9A55533}"/>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117156</xdr:rowOff>
    </xdr:from>
    <xdr:to>
      <xdr:col>85</xdr:col>
      <xdr:colOff>127000</xdr:colOff>
      <xdr:row>98</xdr:row>
      <xdr:rowOff>24791</xdr:rowOff>
    </xdr:to>
    <xdr:cxnSp macro="">
      <xdr:nvCxnSpPr>
        <xdr:cNvPr id="696" name="直線コネクタ 695">
          <a:extLst>
            <a:ext uri="{FF2B5EF4-FFF2-40B4-BE49-F238E27FC236}">
              <a16:creationId xmlns:a16="http://schemas.microsoft.com/office/drawing/2014/main" id="{8D0EDE00-E0C5-4D8F-96B0-53080E32E91A}"/>
            </a:ext>
          </a:extLst>
        </xdr:cNvPr>
        <xdr:cNvCxnSpPr/>
      </xdr:nvCxnSpPr>
      <xdr:spPr>
        <a:xfrm flipV="1">
          <a:off x="15481300" y="16747806"/>
          <a:ext cx="8382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7" name="公債費平均値テキスト">
          <a:extLst>
            <a:ext uri="{FF2B5EF4-FFF2-40B4-BE49-F238E27FC236}">
              <a16:creationId xmlns:a16="http://schemas.microsoft.com/office/drawing/2014/main" id="{E4228F23-398B-4A80-9B2F-EAD936DDC142}"/>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8" name="フローチャート: 判断 697">
          <a:extLst>
            <a:ext uri="{FF2B5EF4-FFF2-40B4-BE49-F238E27FC236}">
              <a16:creationId xmlns:a16="http://schemas.microsoft.com/office/drawing/2014/main" id="{6ED5545E-4726-4ADD-8080-4DF6F604A957}"/>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24791</xdr:rowOff>
    </xdr:from>
    <xdr:to>
      <xdr:col>81</xdr:col>
      <xdr:colOff>50800</xdr:colOff>
      <xdr:row>98</xdr:row>
      <xdr:rowOff>93360</xdr:rowOff>
    </xdr:to>
    <xdr:cxnSp macro="">
      <xdr:nvCxnSpPr>
        <xdr:cNvPr id="699" name="直線コネクタ 698">
          <a:extLst>
            <a:ext uri="{FF2B5EF4-FFF2-40B4-BE49-F238E27FC236}">
              <a16:creationId xmlns:a16="http://schemas.microsoft.com/office/drawing/2014/main" id="{025B5EFC-3186-4B25-B70D-79F010BA2B3B}"/>
            </a:ext>
          </a:extLst>
        </xdr:cNvPr>
        <xdr:cNvCxnSpPr/>
      </xdr:nvCxnSpPr>
      <xdr:spPr>
        <a:xfrm flipV="1">
          <a:off x="14592300" y="16826891"/>
          <a:ext cx="889000" cy="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700" name="フローチャート: 判断 699">
          <a:extLst>
            <a:ext uri="{FF2B5EF4-FFF2-40B4-BE49-F238E27FC236}">
              <a16:creationId xmlns:a16="http://schemas.microsoft.com/office/drawing/2014/main" id="{9CF56910-9DC5-4EFD-8808-762C9B981AD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701" name="テキスト ボックス 700">
          <a:extLst>
            <a:ext uri="{FF2B5EF4-FFF2-40B4-BE49-F238E27FC236}">
              <a16:creationId xmlns:a16="http://schemas.microsoft.com/office/drawing/2014/main" id="{1868C7E3-1828-4202-84A0-68BECDFA8165}"/>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89322</xdr:rowOff>
    </xdr:from>
    <xdr:to>
      <xdr:col>76</xdr:col>
      <xdr:colOff>114300</xdr:colOff>
      <xdr:row>98</xdr:row>
      <xdr:rowOff>93360</xdr:rowOff>
    </xdr:to>
    <xdr:cxnSp macro="">
      <xdr:nvCxnSpPr>
        <xdr:cNvPr id="702" name="直線コネクタ 701">
          <a:extLst>
            <a:ext uri="{FF2B5EF4-FFF2-40B4-BE49-F238E27FC236}">
              <a16:creationId xmlns:a16="http://schemas.microsoft.com/office/drawing/2014/main" id="{829DB663-0B6D-40C9-9060-95A7CA1377AE}"/>
            </a:ext>
          </a:extLst>
        </xdr:cNvPr>
        <xdr:cNvCxnSpPr/>
      </xdr:nvCxnSpPr>
      <xdr:spPr>
        <a:xfrm>
          <a:off x="13703300" y="1689142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3" name="フローチャート: 判断 702">
          <a:extLst>
            <a:ext uri="{FF2B5EF4-FFF2-40B4-BE49-F238E27FC236}">
              <a16:creationId xmlns:a16="http://schemas.microsoft.com/office/drawing/2014/main" id="{B6EB39B2-6586-485B-BBF2-8B0BD7A5CF89}"/>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4" name="テキスト ボックス 703">
          <a:extLst>
            <a:ext uri="{FF2B5EF4-FFF2-40B4-BE49-F238E27FC236}">
              <a16:creationId xmlns:a16="http://schemas.microsoft.com/office/drawing/2014/main" id="{AFB691E0-4F8B-471F-8650-B19B9C2F743D}"/>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49599</xdr:rowOff>
    </xdr:from>
    <xdr:to>
      <xdr:col>71</xdr:col>
      <xdr:colOff>177800</xdr:colOff>
      <xdr:row>98</xdr:row>
      <xdr:rowOff>89322</xdr:rowOff>
    </xdr:to>
    <xdr:cxnSp macro="">
      <xdr:nvCxnSpPr>
        <xdr:cNvPr id="705" name="直線コネクタ 704">
          <a:extLst>
            <a:ext uri="{FF2B5EF4-FFF2-40B4-BE49-F238E27FC236}">
              <a16:creationId xmlns:a16="http://schemas.microsoft.com/office/drawing/2014/main" id="{32CAD54B-F912-4DEB-BF87-A780C6CB2B8E}"/>
            </a:ext>
          </a:extLst>
        </xdr:cNvPr>
        <xdr:cNvCxnSpPr/>
      </xdr:nvCxnSpPr>
      <xdr:spPr>
        <a:xfrm>
          <a:off x="12814300" y="16851699"/>
          <a:ext cx="8890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6" name="フローチャート: 判断 705">
          <a:extLst>
            <a:ext uri="{FF2B5EF4-FFF2-40B4-BE49-F238E27FC236}">
              <a16:creationId xmlns:a16="http://schemas.microsoft.com/office/drawing/2014/main" id="{8E0FEC7B-C1B1-4A49-BC8D-EC5FD5548C24}"/>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7" name="テキスト ボックス 706">
          <a:extLst>
            <a:ext uri="{FF2B5EF4-FFF2-40B4-BE49-F238E27FC236}">
              <a16:creationId xmlns:a16="http://schemas.microsoft.com/office/drawing/2014/main" id="{D631F42E-A2AB-4071-BC03-6F24F78F3B2D}"/>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8" name="フローチャート: 判断 707">
          <a:extLst>
            <a:ext uri="{FF2B5EF4-FFF2-40B4-BE49-F238E27FC236}">
              <a16:creationId xmlns:a16="http://schemas.microsoft.com/office/drawing/2014/main" id="{524330CE-73CA-4F6C-93CC-A08F547284DF}"/>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9" name="テキスト ボックス 708">
          <a:extLst>
            <a:ext uri="{FF2B5EF4-FFF2-40B4-BE49-F238E27FC236}">
              <a16:creationId xmlns:a16="http://schemas.microsoft.com/office/drawing/2014/main" id="{B5AB2AEB-0BEA-4C8F-9349-513691F7E4E7}"/>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4A8A3C50-1813-4A34-B311-B60F97ED41F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6ED85CC0-D332-446F-9DDB-BE0F61A41F5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BC61D7CA-9781-4FA5-BF45-164F4EC8490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C9C047D3-5AB6-47A2-AD1D-7447733A714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4325DF66-FF0E-4F9A-BB03-3340D1F0814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66356</xdr:rowOff>
    </xdr:from>
    <xdr:to>
      <xdr:col>85</xdr:col>
      <xdr:colOff>177800</xdr:colOff>
      <xdr:row>97</xdr:row>
      <xdr:rowOff>167956</xdr:rowOff>
    </xdr:to>
    <xdr:sp macro="" textlink="">
      <xdr:nvSpPr>
        <xdr:cNvPr id="715" name="楕円 714">
          <a:extLst>
            <a:ext uri="{FF2B5EF4-FFF2-40B4-BE49-F238E27FC236}">
              <a16:creationId xmlns:a16="http://schemas.microsoft.com/office/drawing/2014/main" id="{4DA0C20F-364D-4930-981F-06D1198FD465}"/>
            </a:ext>
          </a:extLst>
        </xdr:cNvPr>
        <xdr:cNvSpPr/>
      </xdr:nvSpPr>
      <xdr:spPr>
        <a:xfrm>
          <a:off x="16268700" y="16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44783</xdr:rowOff>
    </xdr:from>
    <xdr:ext cx="534377" cy="259045"/>
    <xdr:sp macro="" textlink="">
      <xdr:nvSpPr>
        <xdr:cNvPr id="716" name="公債費該当値テキスト">
          <a:extLst>
            <a:ext uri="{FF2B5EF4-FFF2-40B4-BE49-F238E27FC236}">
              <a16:creationId xmlns:a16="http://schemas.microsoft.com/office/drawing/2014/main" id="{2754014B-11BD-4412-B66E-32631B9194E2}"/>
            </a:ext>
          </a:extLst>
        </xdr:cNvPr>
        <xdr:cNvSpPr txBox="1"/>
      </xdr:nvSpPr>
      <xdr:spPr>
        <a:xfrm>
          <a:off x="16370300" y="1667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145441</xdr:rowOff>
    </xdr:from>
    <xdr:to>
      <xdr:col>81</xdr:col>
      <xdr:colOff>101600</xdr:colOff>
      <xdr:row>98</xdr:row>
      <xdr:rowOff>75591</xdr:rowOff>
    </xdr:to>
    <xdr:sp macro="" textlink="">
      <xdr:nvSpPr>
        <xdr:cNvPr id="717" name="楕円 716">
          <a:extLst>
            <a:ext uri="{FF2B5EF4-FFF2-40B4-BE49-F238E27FC236}">
              <a16:creationId xmlns:a16="http://schemas.microsoft.com/office/drawing/2014/main" id="{7BD6B9D3-1033-4806-BBB1-7B26BD0B345E}"/>
            </a:ext>
          </a:extLst>
        </xdr:cNvPr>
        <xdr:cNvSpPr/>
      </xdr:nvSpPr>
      <xdr:spPr>
        <a:xfrm>
          <a:off x="15430500" y="167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66718</xdr:rowOff>
    </xdr:from>
    <xdr:ext cx="534377" cy="259045"/>
    <xdr:sp macro="" textlink="">
      <xdr:nvSpPr>
        <xdr:cNvPr id="718" name="テキスト ボックス 717">
          <a:extLst>
            <a:ext uri="{FF2B5EF4-FFF2-40B4-BE49-F238E27FC236}">
              <a16:creationId xmlns:a16="http://schemas.microsoft.com/office/drawing/2014/main" id="{F468B325-7A59-4642-AC01-4FD8A61C6924}"/>
            </a:ext>
          </a:extLst>
        </xdr:cNvPr>
        <xdr:cNvSpPr txBox="1"/>
      </xdr:nvSpPr>
      <xdr:spPr>
        <a:xfrm>
          <a:off x="15214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42560</xdr:rowOff>
    </xdr:from>
    <xdr:to>
      <xdr:col>76</xdr:col>
      <xdr:colOff>165100</xdr:colOff>
      <xdr:row>98</xdr:row>
      <xdr:rowOff>144160</xdr:rowOff>
    </xdr:to>
    <xdr:sp macro="" textlink="">
      <xdr:nvSpPr>
        <xdr:cNvPr id="719" name="楕円 718">
          <a:extLst>
            <a:ext uri="{FF2B5EF4-FFF2-40B4-BE49-F238E27FC236}">
              <a16:creationId xmlns:a16="http://schemas.microsoft.com/office/drawing/2014/main" id="{F1500E0C-1057-4270-8470-4503B5F6470B}"/>
            </a:ext>
          </a:extLst>
        </xdr:cNvPr>
        <xdr:cNvSpPr/>
      </xdr:nvSpPr>
      <xdr:spPr>
        <a:xfrm>
          <a:off x="14541500" y="16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135287</xdr:rowOff>
    </xdr:from>
    <xdr:ext cx="534377" cy="259045"/>
    <xdr:sp macro="" textlink="">
      <xdr:nvSpPr>
        <xdr:cNvPr id="720" name="テキスト ボックス 719">
          <a:extLst>
            <a:ext uri="{FF2B5EF4-FFF2-40B4-BE49-F238E27FC236}">
              <a16:creationId xmlns:a16="http://schemas.microsoft.com/office/drawing/2014/main" id="{1B4ED461-9FCD-4EDD-9D3B-2DC71E6B71F1}"/>
            </a:ext>
          </a:extLst>
        </xdr:cNvPr>
        <xdr:cNvSpPr txBox="1"/>
      </xdr:nvSpPr>
      <xdr:spPr>
        <a:xfrm>
          <a:off x="14325111" y="169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38522</xdr:rowOff>
    </xdr:from>
    <xdr:to>
      <xdr:col>72</xdr:col>
      <xdr:colOff>38100</xdr:colOff>
      <xdr:row>98</xdr:row>
      <xdr:rowOff>140122</xdr:rowOff>
    </xdr:to>
    <xdr:sp macro="" textlink="">
      <xdr:nvSpPr>
        <xdr:cNvPr id="721" name="楕円 720">
          <a:extLst>
            <a:ext uri="{FF2B5EF4-FFF2-40B4-BE49-F238E27FC236}">
              <a16:creationId xmlns:a16="http://schemas.microsoft.com/office/drawing/2014/main" id="{28057335-B187-48AB-9F83-B62C0493AFAB}"/>
            </a:ext>
          </a:extLst>
        </xdr:cNvPr>
        <xdr:cNvSpPr/>
      </xdr:nvSpPr>
      <xdr:spPr>
        <a:xfrm>
          <a:off x="136525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131249</xdr:rowOff>
    </xdr:from>
    <xdr:ext cx="534377" cy="259045"/>
    <xdr:sp macro="" textlink="">
      <xdr:nvSpPr>
        <xdr:cNvPr id="722" name="テキスト ボックス 721">
          <a:extLst>
            <a:ext uri="{FF2B5EF4-FFF2-40B4-BE49-F238E27FC236}">
              <a16:creationId xmlns:a16="http://schemas.microsoft.com/office/drawing/2014/main" id="{A672EA82-5407-448A-AEBC-31CD13D55102}"/>
            </a:ext>
          </a:extLst>
        </xdr:cNvPr>
        <xdr:cNvSpPr txBox="1"/>
      </xdr:nvSpPr>
      <xdr:spPr>
        <a:xfrm>
          <a:off x="13436111"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170249</xdr:rowOff>
    </xdr:from>
    <xdr:to>
      <xdr:col>67</xdr:col>
      <xdr:colOff>101600</xdr:colOff>
      <xdr:row>98</xdr:row>
      <xdr:rowOff>100399</xdr:rowOff>
    </xdr:to>
    <xdr:sp macro="" textlink="">
      <xdr:nvSpPr>
        <xdr:cNvPr id="723" name="楕円 722">
          <a:extLst>
            <a:ext uri="{FF2B5EF4-FFF2-40B4-BE49-F238E27FC236}">
              <a16:creationId xmlns:a16="http://schemas.microsoft.com/office/drawing/2014/main" id="{5E7E713D-EFBF-4728-A94F-5618BEF8BABA}"/>
            </a:ext>
          </a:extLst>
        </xdr:cNvPr>
        <xdr:cNvSpPr/>
      </xdr:nvSpPr>
      <xdr:spPr>
        <a:xfrm>
          <a:off x="12763500" y="168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91526</xdr:rowOff>
    </xdr:from>
    <xdr:ext cx="534377" cy="259045"/>
    <xdr:sp macro="" textlink="">
      <xdr:nvSpPr>
        <xdr:cNvPr id="724" name="テキスト ボックス 723">
          <a:extLst>
            <a:ext uri="{FF2B5EF4-FFF2-40B4-BE49-F238E27FC236}">
              <a16:creationId xmlns:a16="http://schemas.microsoft.com/office/drawing/2014/main" id="{DC027942-5F02-4513-A920-1A583D1351D4}"/>
            </a:ext>
          </a:extLst>
        </xdr:cNvPr>
        <xdr:cNvSpPr txBox="1"/>
      </xdr:nvSpPr>
      <xdr:spPr>
        <a:xfrm>
          <a:off x="12547111" y="168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C50F8880-151C-48A9-9734-0A19EE4A3CA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C0309F6C-C0CF-404C-87DD-9BE077EF23D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F7AB49E0-5510-40F7-B3ED-0F2E05D7DAC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1C5F4D6E-D601-46F6-9DA0-6DA5DB50474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B28899E2-67F0-44FF-8991-683FA710C2B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564989D-EB3D-43F7-A856-62CB27C8237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7020F5DB-D616-47B4-B7AC-6B8B831B24A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2A9C97D1-4B0A-4086-A28A-E6C350003DA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B6F89CC4-07B8-43BF-8A6B-3A5177A13AD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1A709D43-DE96-4387-88B4-E2ACA50E668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C53AD044-90E8-4A83-A5C4-3756E008CB54}"/>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3B711A3D-BC10-4671-A5EC-E0CE0EE7B38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EF3A8C82-99C3-46D2-85CA-97E58E06F2D9}"/>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1C36F35D-D502-4348-9054-099C84404731}"/>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D57D31A7-77EA-424A-9BEF-13E9B4ED9643}"/>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F35AB5FC-A207-439A-83A6-7FD56C3D0AA9}"/>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F2430B32-DBD0-43DB-A4C5-E0A01FDE8E34}"/>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97DC40C6-10C0-4795-B8C1-5A23C2E733EB}"/>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CD8402C2-829E-4C6D-9D80-6F615F3C4C6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3EAC907-2B80-4F54-8718-D40607DEA14F}"/>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D7916D3B-5B3B-4479-987A-E9FD1A52AEE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17F2BB33-3A21-4FC7-9F9E-9D314DDE16E5}"/>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CDD59A4B-FF35-496F-9496-A714F4ECD3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C5CF844D-3160-43A8-8323-83C565FFF2C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F98A8035-6BA3-4AF5-B76E-86B4AB10C29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18C43EF2-8A39-4DA4-B65E-EFD1EC86BAA8}"/>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A1F9B95D-1D08-4D6C-AB02-E633C9BE5EB6}"/>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9735DE33-F928-4007-9F62-1CD506F96F93}"/>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3" name="諸支出金最大値テキスト">
          <a:extLst>
            <a:ext uri="{FF2B5EF4-FFF2-40B4-BE49-F238E27FC236}">
              <a16:creationId xmlns:a16="http://schemas.microsoft.com/office/drawing/2014/main" id="{FBAD1567-3E45-488F-A478-ED283E27465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4" name="直線コネクタ 753">
          <a:extLst>
            <a:ext uri="{FF2B5EF4-FFF2-40B4-BE49-F238E27FC236}">
              <a16:creationId xmlns:a16="http://schemas.microsoft.com/office/drawing/2014/main" id="{F98CD4FD-CFBF-4F33-A509-CF66088DF7D1}"/>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67134AAE-44B4-45E9-9DE0-D82E7BEC2768}"/>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6" name="諸支出金平均値テキスト">
          <a:extLst>
            <a:ext uri="{FF2B5EF4-FFF2-40B4-BE49-F238E27FC236}">
              <a16:creationId xmlns:a16="http://schemas.microsoft.com/office/drawing/2014/main" id="{260DE37B-6DD3-4FA1-8FCD-7DDEB65EB5C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7" name="フローチャート: 判断 756">
          <a:extLst>
            <a:ext uri="{FF2B5EF4-FFF2-40B4-BE49-F238E27FC236}">
              <a16:creationId xmlns:a16="http://schemas.microsoft.com/office/drawing/2014/main" id="{F7098B08-331D-49F0-BEE8-6CF026D7A9C1}"/>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FD9F9E85-9980-4B06-A3E6-47255CB6E32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9" name="フローチャート: 判断 758">
          <a:extLst>
            <a:ext uri="{FF2B5EF4-FFF2-40B4-BE49-F238E27FC236}">
              <a16:creationId xmlns:a16="http://schemas.microsoft.com/office/drawing/2014/main" id="{1A743800-929E-4DEC-B97D-30564ED527FC}"/>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60" name="テキスト ボックス 759">
          <a:extLst>
            <a:ext uri="{FF2B5EF4-FFF2-40B4-BE49-F238E27FC236}">
              <a16:creationId xmlns:a16="http://schemas.microsoft.com/office/drawing/2014/main" id="{4D5FDF34-1A11-47C7-9E74-70424C99B69F}"/>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18E13394-29D8-4951-8ACF-A3C07E6FEF2A}"/>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2" name="フローチャート: 判断 761">
          <a:extLst>
            <a:ext uri="{FF2B5EF4-FFF2-40B4-BE49-F238E27FC236}">
              <a16:creationId xmlns:a16="http://schemas.microsoft.com/office/drawing/2014/main" id="{03F7C9C0-3595-47F2-A48A-59C04E29E488}"/>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3" name="テキスト ボックス 762">
          <a:extLst>
            <a:ext uri="{FF2B5EF4-FFF2-40B4-BE49-F238E27FC236}">
              <a16:creationId xmlns:a16="http://schemas.microsoft.com/office/drawing/2014/main" id="{7626B054-CFCD-4030-B1E3-D4FFA10B97F8}"/>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C56BB5D1-7C11-4969-83AE-0EAB405BA66D}"/>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5" name="フローチャート: 判断 764">
          <a:extLst>
            <a:ext uri="{FF2B5EF4-FFF2-40B4-BE49-F238E27FC236}">
              <a16:creationId xmlns:a16="http://schemas.microsoft.com/office/drawing/2014/main" id="{FC49FC86-80C2-411E-9763-8B62CF8BDDF3}"/>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6" name="テキスト ボックス 765">
          <a:extLst>
            <a:ext uri="{FF2B5EF4-FFF2-40B4-BE49-F238E27FC236}">
              <a16:creationId xmlns:a16="http://schemas.microsoft.com/office/drawing/2014/main" id="{B8B58E73-3244-4FC8-B8C9-7B1BAE7FB42B}"/>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7" name="フローチャート: 判断 766">
          <a:extLst>
            <a:ext uri="{FF2B5EF4-FFF2-40B4-BE49-F238E27FC236}">
              <a16:creationId xmlns:a16="http://schemas.microsoft.com/office/drawing/2014/main" id="{3C54B6CC-4748-429F-8E2D-DECCFAB46DD6}"/>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8" name="テキスト ボックス 767">
          <a:extLst>
            <a:ext uri="{FF2B5EF4-FFF2-40B4-BE49-F238E27FC236}">
              <a16:creationId xmlns:a16="http://schemas.microsoft.com/office/drawing/2014/main" id="{52337910-65C9-439A-8416-A9E9880DF7FA}"/>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F4A39A27-99A6-403D-8E00-0AEFA84ABC0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E8ACD657-5428-445F-84E8-345889465B8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190F1CB5-7005-4D75-8AD6-882F9284A7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F67BB2F2-2663-43FD-99F0-C1E0F3BAA56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1D5837E-E41B-48D4-A23A-AB0AB3EF84D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EEE63656-B86B-4C1B-9A37-D6EF4D9CEA4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5" name="諸支出金該当値テキスト">
          <a:extLst>
            <a:ext uri="{FF2B5EF4-FFF2-40B4-BE49-F238E27FC236}">
              <a16:creationId xmlns:a16="http://schemas.microsoft.com/office/drawing/2014/main" id="{D75C3858-A9B6-4723-BA02-E1C5FF66670E}"/>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C72676D5-5527-4F4F-A90E-C0F0BE57C128}"/>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A1FD71EE-7DF1-4C9F-910E-5E9D7FCAF839}"/>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CDB4F69C-8200-4A6E-AB20-B4846C0A84F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7CF56B9D-C5E8-48F7-9C8F-F015CEE6F9BF}"/>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7627A187-63BF-44E6-8B4D-6D8D5A47258E}"/>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922E2A9E-7F4D-4E0B-8009-026DB670F021}"/>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8D637FB8-4722-46B0-A1AA-8C4F429AACF4}"/>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AD8421DB-8ECA-47C4-BFB2-E9835AA344D9}"/>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836E7160-785D-487E-AC0B-8824B707D25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542EA05E-B9B2-4A0C-956C-D9BA9C3B438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6E202843-7351-4AC1-B6F7-CA45050ABEE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A49EEFD3-059E-4448-BDC3-B67820502C8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E00BD06F-5E6A-4807-B04B-B9CE276C553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25B19795-68EA-4DB9-9C0B-2632CD5AF92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55417D74-C278-492F-899B-BF8ABDC352D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8A266637-5FFC-42BB-BC98-0C9626EF437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35F1FD65-AE16-48C5-B0F6-CD8822D4874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19264004-E5D8-4CB8-916B-2D0E2CEFBD2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FD3575E2-F901-47CF-82EC-1358FF33A69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1B04A8AF-BAAE-4F2B-BF47-E578D24B826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4B92D912-A688-4540-BB4E-49CF00978D5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FBFF8A02-0FC7-4F12-B3F2-3C0159DFC297}"/>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C19047FF-926A-43DD-AED3-05A120A5AEC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B4938F35-FDB6-4D57-8E14-A89880F224D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E23D1C31-7459-4311-B829-642D199276A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AA8226B7-743C-4B28-A1C5-FF9CE16E503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19C5555D-CFDE-40D4-8933-277EF1475D6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FA04B63B-DF55-43DA-8EEB-820538F5E00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429837D8-E3C2-4645-A3F5-858C52273F5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29AECF0-35B7-4E3E-AFA2-027A6A5C590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EF2700D8-CA9F-420F-9E35-3A241658C7B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9B56F3FE-976C-492D-8FDF-468A90875E1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FD8EFDA-13E0-45BB-9CB5-A22B6B273DF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C6C195E0-2698-433F-A258-4C844F77E13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2D4CFDD1-EAFA-4793-A8EC-CB060A02D04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496A8B00-CAF3-49E6-8E3D-7283C8AA043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10E5F7CB-F85C-40DE-9FE6-2203D8583D6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672BE079-69E5-4C53-AA58-2486EF8C75E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46F3DA91-A006-48F0-ACAE-3CAAC1A16A21}"/>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245D8803-C922-4625-9B01-4A0975C39B9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590DA47E-727F-47A6-AA69-CEABA2943A6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57285DE3-7CA3-4889-A664-28EE38B5B58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FF48BD1-4BB5-4DD2-A7EC-C198AEDFA3C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8FCE74A8-7A21-4C0E-B57C-C3D8D56A623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6E3AC368-B72F-4871-B550-6DCFF821DA0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D9BB2AEE-D60A-496F-99A0-40B5DF65F4E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11F1B8B-B1A7-4188-B743-0379F91F4D1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31E24444-9CDA-43E5-B544-6A6379A4434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B085F5DE-446A-4485-93BA-D73B8127626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7D95F36E-467C-47D8-BDE9-6B3C7364BE4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C2864578-4B28-41E2-93D9-339D05B473F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CA272946-3545-41F5-9E24-897BC1633B6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8AEC1C4B-2A73-4B2C-AC9F-29D0F25A750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9ECE7B07-58FB-4B65-B581-68EE13E14A7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DC3B1CAA-16AE-47FF-9057-9E656A4C1F1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2CF6AD52-B16C-404A-A616-CEAE847268A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91D9C614-92F7-48C8-B241-E56A14E8FDD3}"/>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1F24B84F-6D03-4E60-8BF1-4C0633AA828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5B5F3D39-3BA1-4126-A94B-E9793132C50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A9C4A325-115A-4E20-9EE3-39B20E9B9AA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水ヶ沢山無線中継局用電気設備改修事業、プレミアム商品券、町民生活応援券発行助成事業等による増。民生費については子育て世帯への給付金、電力・ガス・食料品等価格高騰対策助成金等で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ホタテ残渣焼却業務の委託料、中央病院事業会計繰出金の減である。労働費については、コロナ対策関連の備品、工事により減。農林水産業費については、漁港建設事業、廃棄物処理施設等管理運営事業補助金の減。商工費においては、夏泊半島大島公衆トイレ新築工事、夜越山サボテン園改修工事（温室・管理棟空調設備更新等）の皆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は青森地域広域事務組合負担金（消防）、消防車両整備事業（救急車・機械器具）の皆減。教育費は平内中学校整備事業の増。土木費は除排雪委託料、東和東滝線融雪溝設置事業による減。</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財政調整基金については、運用利子以外の積立は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百万円の剰余金処分と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青森地域広域事務組合振興基金の廃止に伴う出資金の返還分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は臨時財政対策債等の影響により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減額となり、分母の減と分子の増により、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残高の標準財政規模比は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年度もコロナ関連の事業費の膨らみにより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とはならなかったものの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また実質単年度収支については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剰余金処分以外の財政調整基金の積立による増が起因となり、黒字に転換している。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改正することで収支を均衡させている。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4"/>
      <c r="DK1" s="174"/>
      <c r="DL1" s="174"/>
      <c r="DM1" s="174"/>
      <c r="DN1" s="174"/>
      <c r="DO1" s="174"/>
    </row>
    <row r="2" spans="1:119" ht="24.75" thickBot="1" x14ac:dyDescent="0.2">
      <c r="B2" s="175" t="s">
        <v>83</v>
      </c>
      <c r="C2" s="175"/>
      <c r="D2" s="176"/>
    </row>
    <row r="3" spans="1:119" ht="18.75" customHeight="1" thickBot="1" x14ac:dyDescent="0.2">
      <c r="A3" s="174"/>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4"/>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8462727</v>
      </c>
      <c r="BO4" s="436"/>
      <c r="BP4" s="436"/>
      <c r="BQ4" s="436"/>
      <c r="BR4" s="436"/>
      <c r="BS4" s="436"/>
      <c r="BT4" s="436"/>
      <c r="BU4" s="437"/>
      <c r="BV4" s="435">
        <v>8325715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3.4</v>
      </c>
      <c r="CU4" s="576"/>
      <c r="CV4" s="576"/>
      <c r="CW4" s="576"/>
      <c r="CX4" s="576"/>
      <c r="CY4" s="576"/>
      <c r="CZ4" s="576"/>
      <c r="DA4" s="577"/>
      <c r="DB4" s="575">
        <v>3.6</v>
      </c>
      <c r="DC4" s="576"/>
      <c r="DD4" s="576"/>
      <c r="DE4" s="576"/>
      <c r="DF4" s="576"/>
      <c r="DG4" s="576"/>
      <c r="DH4" s="576"/>
      <c r="DI4" s="577"/>
    </row>
    <row r="5" spans="1:119" ht="18.75" customHeight="1" x14ac:dyDescent="0.15">
      <c r="A5" s="174"/>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8290957</v>
      </c>
      <c r="BO5" s="407"/>
      <c r="BP5" s="407"/>
      <c r="BQ5" s="407"/>
      <c r="BR5" s="407"/>
      <c r="BS5" s="407"/>
      <c r="BT5" s="407"/>
      <c r="BU5" s="408"/>
      <c r="BV5" s="406">
        <v>8157029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79.7</v>
      </c>
      <c r="CU5" s="404"/>
      <c r="CV5" s="404"/>
      <c r="CW5" s="404"/>
      <c r="CX5" s="404"/>
      <c r="CY5" s="404"/>
      <c r="CZ5" s="404"/>
      <c r="DA5" s="405"/>
      <c r="DB5" s="403">
        <v>77.599999999999994</v>
      </c>
      <c r="DC5" s="404"/>
      <c r="DD5" s="404"/>
      <c r="DE5" s="404"/>
      <c r="DF5" s="404"/>
      <c r="DG5" s="404"/>
      <c r="DH5" s="404"/>
      <c r="DI5" s="405"/>
    </row>
    <row r="6" spans="1:119" ht="18.75" customHeight="1" x14ac:dyDescent="0.15">
      <c r="A6" s="174"/>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171770</v>
      </c>
      <c r="BO6" s="407"/>
      <c r="BP6" s="407"/>
      <c r="BQ6" s="407"/>
      <c r="BR6" s="407"/>
      <c r="BS6" s="407"/>
      <c r="BT6" s="407"/>
      <c r="BU6" s="408"/>
      <c r="BV6" s="406">
        <v>168686</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80.5</v>
      </c>
      <c r="CU6" s="550"/>
      <c r="CV6" s="550"/>
      <c r="CW6" s="550"/>
      <c r="CX6" s="550"/>
      <c r="CY6" s="550"/>
      <c r="CZ6" s="550"/>
      <c r="DA6" s="551"/>
      <c r="DB6" s="549">
        <v>80.5</v>
      </c>
      <c r="DC6" s="550"/>
      <c r="DD6" s="550"/>
      <c r="DE6" s="550"/>
      <c r="DF6" s="550"/>
      <c r="DG6" s="550"/>
      <c r="DH6" s="550"/>
      <c r="DI6" s="551"/>
    </row>
    <row r="7" spans="1:119" ht="18.75" customHeight="1" x14ac:dyDescent="0.15">
      <c r="A7" s="174"/>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20099</v>
      </c>
      <c r="BO7" s="407"/>
      <c r="BP7" s="407"/>
      <c r="BQ7" s="407"/>
      <c r="BR7" s="407"/>
      <c r="BS7" s="407"/>
      <c r="BT7" s="407"/>
      <c r="BU7" s="408"/>
      <c r="BV7" s="406">
        <v>4636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4416134</v>
      </c>
      <c r="CU7" s="407"/>
      <c r="CV7" s="407"/>
      <c r="CW7" s="407"/>
      <c r="CX7" s="407"/>
      <c r="CY7" s="407"/>
      <c r="CZ7" s="407"/>
      <c r="DA7" s="408"/>
      <c r="DB7" s="406">
        <v>4506612</v>
      </c>
      <c r="DC7" s="407"/>
      <c r="DD7" s="407"/>
      <c r="DE7" s="407"/>
      <c r="DF7" s="407"/>
      <c r="DG7" s="407"/>
      <c r="DH7" s="407"/>
      <c r="DI7" s="408"/>
    </row>
    <row r="8" spans="1:119" ht="18.75" customHeight="1" thickBot="1" x14ac:dyDescent="0.2">
      <c r="A8" s="174"/>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151671</v>
      </c>
      <c r="BO8" s="407"/>
      <c r="BP8" s="407"/>
      <c r="BQ8" s="407"/>
      <c r="BR8" s="407"/>
      <c r="BS8" s="407"/>
      <c r="BT8" s="407"/>
      <c r="BU8" s="408"/>
      <c r="BV8" s="406">
        <v>164050</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0.24</v>
      </c>
      <c r="CU8" s="510"/>
      <c r="CV8" s="510"/>
      <c r="CW8" s="510"/>
      <c r="CX8" s="510"/>
      <c r="CY8" s="510"/>
      <c r="CZ8" s="510"/>
      <c r="DA8" s="511"/>
      <c r="DB8" s="509">
        <v>0.26</v>
      </c>
      <c r="DC8" s="510"/>
      <c r="DD8" s="510"/>
      <c r="DE8" s="510"/>
      <c r="DF8" s="510"/>
      <c r="DG8" s="510"/>
      <c r="DH8" s="510"/>
      <c r="DI8" s="511"/>
    </row>
    <row r="9" spans="1:119" ht="18.75" customHeight="1" thickBot="1" x14ac:dyDescent="0.2">
      <c r="A9" s="174"/>
      <c r="B9" s="538" t="s">
        <v>113</v>
      </c>
      <c r="C9" s="539"/>
      <c r="D9" s="539"/>
      <c r="E9" s="539"/>
      <c r="F9" s="539"/>
      <c r="G9" s="539"/>
      <c r="H9" s="539"/>
      <c r="I9" s="539"/>
      <c r="J9" s="539"/>
      <c r="K9" s="457"/>
      <c r="L9" s="540" t="s">
        <v>114</v>
      </c>
      <c r="M9" s="541"/>
      <c r="N9" s="541"/>
      <c r="O9" s="541"/>
      <c r="P9" s="541"/>
      <c r="Q9" s="542"/>
      <c r="R9" s="543">
        <v>10126</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-12379</v>
      </c>
      <c r="BO9" s="407"/>
      <c r="BP9" s="407"/>
      <c r="BQ9" s="407"/>
      <c r="BR9" s="407"/>
      <c r="BS9" s="407"/>
      <c r="BT9" s="407"/>
      <c r="BU9" s="408"/>
      <c r="BV9" s="406">
        <v>12326</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11.3</v>
      </c>
      <c r="CU9" s="404"/>
      <c r="CV9" s="404"/>
      <c r="CW9" s="404"/>
      <c r="CX9" s="404"/>
      <c r="CY9" s="404"/>
      <c r="CZ9" s="404"/>
      <c r="DA9" s="405"/>
      <c r="DB9" s="403">
        <v>9.6</v>
      </c>
      <c r="DC9" s="404"/>
      <c r="DD9" s="404"/>
      <c r="DE9" s="404"/>
      <c r="DF9" s="404"/>
      <c r="DG9" s="404"/>
      <c r="DH9" s="404"/>
      <c r="DI9" s="405"/>
    </row>
    <row r="10" spans="1:119" ht="18.75" customHeight="1" thickBot="1" x14ac:dyDescent="0.2">
      <c r="A10" s="174"/>
      <c r="B10" s="538"/>
      <c r="C10" s="539"/>
      <c r="D10" s="539"/>
      <c r="E10" s="539"/>
      <c r="F10" s="539"/>
      <c r="G10" s="539"/>
      <c r="H10" s="539"/>
      <c r="I10" s="539"/>
      <c r="J10" s="539"/>
      <c r="K10" s="457"/>
      <c r="L10" s="362" t="s">
        <v>119</v>
      </c>
      <c r="M10" s="363"/>
      <c r="N10" s="363"/>
      <c r="O10" s="363"/>
      <c r="P10" s="363"/>
      <c r="Q10" s="364"/>
      <c r="R10" s="359">
        <v>11142</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64081</v>
      </c>
      <c r="BO10" s="407"/>
      <c r="BP10" s="407"/>
      <c r="BQ10" s="407"/>
      <c r="BR10" s="407"/>
      <c r="BS10" s="407"/>
      <c r="BT10" s="407"/>
      <c r="BU10" s="408"/>
      <c r="BV10" s="406">
        <v>12</v>
      </c>
      <c r="BW10" s="407"/>
      <c r="BX10" s="407"/>
      <c r="BY10" s="407"/>
      <c r="BZ10" s="407"/>
      <c r="CA10" s="407"/>
      <c r="CB10" s="407"/>
      <c r="CC10" s="408"/>
      <c r="CD10" s="180" t="s">
        <v>123</v>
      </c>
      <c r="CE10" s="181"/>
      <c r="CF10" s="181"/>
      <c r="CG10" s="181"/>
      <c r="CH10" s="181"/>
      <c r="CI10" s="181"/>
      <c r="CJ10" s="181"/>
      <c r="CK10" s="181"/>
      <c r="CL10" s="181"/>
      <c r="CM10" s="181"/>
      <c r="CN10" s="181"/>
      <c r="CO10" s="181"/>
      <c r="CP10" s="181"/>
      <c r="CQ10" s="181"/>
      <c r="CR10" s="181"/>
      <c r="CS10" s="182"/>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74"/>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121</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4"/>
      <c r="B12" s="512" t="s">
        <v>130</v>
      </c>
      <c r="C12" s="513"/>
      <c r="D12" s="513"/>
      <c r="E12" s="513"/>
      <c r="F12" s="513"/>
      <c r="G12" s="513"/>
      <c r="H12" s="513"/>
      <c r="I12" s="513"/>
      <c r="J12" s="513"/>
      <c r="K12" s="514"/>
      <c r="L12" s="521" t="s">
        <v>131</v>
      </c>
      <c r="M12" s="522"/>
      <c r="N12" s="522"/>
      <c r="O12" s="522"/>
      <c r="P12" s="522"/>
      <c r="Q12" s="523"/>
      <c r="R12" s="524">
        <v>10187</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96</v>
      </c>
      <c r="AV12" s="465"/>
      <c r="AW12" s="465"/>
      <c r="AX12" s="465"/>
      <c r="AY12" s="420" t="s">
        <v>135</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37016</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4"/>
      <c r="B13" s="515"/>
      <c r="C13" s="516"/>
      <c r="D13" s="516"/>
      <c r="E13" s="516"/>
      <c r="F13" s="516"/>
      <c r="G13" s="516"/>
      <c r="H13" s="516"/>
      <c r="I13" s="516"/>
      <c r="J13" s="516"/>
      <c r="K13" s="517"/>
      <c r="L13" s="189"/>
      <c r="M13" s="490" t="s">
        <v>137</v>
      </c>
      <c r="N13" s="491"/>
      <c r="O13" s="491"/>
      <c r="P13" s="491"/>
      <c r="Q13" s="492"/>
      <c r="R13" s="493">
        <v>10141</v>
      </c>
      <c r="S13" s="494"/>
      <c r="T13" s="494"/>
      <c r="U13" s="494"/>
      <c r="V13" s="495"/>
      <c r="W13" s="496" t="s">
        <v>138</v>
      </c>
      <c r="X13" s="392"/>
      <c r="Y13" s="392"/>
      <c r="Z13" s="392"/>
      <c r="AA13" s="392"/>
      <c r="AB13" s="393"/>
      <c r="AC13" s="359">
        <v>1391</v>
      </c>
      <c r="AD13" s="360"/>
      <c r="AE13" s="360"/>
      <c r="AF13" s="360"/>
      <c r="AG13" s="361"/>
      <c r="AH13" s="359">
        <v>1591</v>
      </c>
      <c r="AI13" s="360"/>
      <c r="AJ13" s="360"/>
      <c r="AK13" s="360"/>
      <c r="AL13" s="419"/>
      <c r="AM13" s="463" t="s">
        <v>139</v>
      </c>
      <c r="AN13" s="363"/>
      <c r="AO13" s="363"/>
      <c r="AP13" s="363"/>
      <c r="AQ13" s="363"/>
      <c r="AR13" s="363"/>
      <c r="AS13" s="363"/>
      <c r="AT13" s="364"/>
      <c r="AU13" s="464" t="s">
        <v>140</v>
      </c>
      <c r="AV13" s="465"/>
      <c r="AW13" s="465"/>
      <c r="AX13" s="465"/>
      <c r="AY13" s="420" t="s">
        <v>141</v>
      </c>
      <c r="AZ13" s="421"/>
      <c r="BA13" s="421"/>
      <c r="BB13" s="421"/>
      <c r="BC13" s="421"/>
      <c r="BD13" s="421"/>
      <c r="BE13" s="421"/>
      <c r="BF13" s="421"/>
      <c r="BG13" s="421"/>
      <c r="BH13" s="421"/>
      <c r="BI13" s="421"/>
      <c r="BJ13" s="421"/>
      <c r="BK13" s="421"/>
      <c r="BL13" s="421"/>
      <c r="BM13" s="422"/>
      <c r="BN13" s="406">
        <v>51702</v>
      </c>
      <c r="BO13" s="407"/>
      <c r="BP13" s="407"/>
      <c r="BQ13" s="407"/>
      <c r="BR13" s="407"/>
      <c r="BS13" s="407"/>
      <c r="BT13" s="407"/>
      <c r="BU13" s="408"/>
      <c r="BV13" s="406">
        <v>-24678</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10.1</v>
      </c>
      <c r="CU13" s="404"/>
      <c r="CV13" s="404"/>
      <c r="CW13" s="404"/>
      <c r="CX13" s="404"/>
      <c r="CY13" s="404"/>
      <c r="CZ13" s="404"/>
      <c r="DA13" s="405"/>
      <c r="DB13" s="403">
        <v>9.6</v>
      </c>
      <c r="DC13" s="404"/>
      <c r="DD13" s="404"/>
      <c r="DE13" s="404"/>
      <c r="DF13" s="404"/>
      <c r="DG13" s="404"/>
      <c r="DH13" s="404"/>
      <c r="DI13" s="405"/>
    </row>
    <row r="14" spans="1:119" ht="18.75" customHeight="1" thickBot="1" x14ac:dyDescent="0.2">
      <c r="A14" s="174"/>
      <c r="B14" s="515"/>
      <c r="C14" s="516"/>
      <c r="D14" s="516"/>
      <c r="E14" s="516"/>
      <c r="F14" s="516"/>
      <c r="G14" s="516"/>
      <c r="H14" s="516"/>
      <c r="I14" s="516"/>
      <c r="J14" s="516"/>
      <c r="K14" s="517"/>
      <c r="L14" s="480" t="s">
        <v>143</v>
      </c>
      <c r="M14" s="533"/>
      <c r="N14" s="533"/>
      <c r="O14" s="533"/>
      <c r="P14" s="533"/>
      <c r="Q14" s="534"/>
      <c r="R14" s="493">
        <v>10422</v>
      </c>
      <c r="S14" s="494"/>
      <c r="T14" s="494"/>
      <c r="U14" s="494"/>
      <c r="V14" s="495"/>
      <c r="W14" s="497"/>
      <c r="X14" s="395"/>
      <c r="Y14" s="395"/>
      <c r="Z14" s="395"/>
      <c r="AA14" s="395"/>
      <c r="AB14" s="396"/>
      <c r="AC14" s="486">
        <v>27.3</v>
      </c>
      <c r="AD14" s="487"/>
      <c r="AE14" s="487"/>
      <c r="AF14" s="487"/>
      <c r="AG14" s="488"/>
      <c r="AH14" s="486">
        <v>27.9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v>71.400000000000006</v>
      </c>
      <c r="CU14" s="504"/>
      <c r="CV14" s="504"/>
      <c r="CW14" s="504"/>
      <c r="CX14" s="504"/>
      <c r="CY14" s="504"/>
      <c r="CZ14" s="504"/>
      <c r="DA14" s="505"/>
      <c r="DB14" s="503">
        <v>69.7</v>
      </c>
      <c r="DC14" s="504"/>
      <c r="DD14" s="504"/>
      <c r="DE14" s="504"/>
      <c r="DF14" s="504"/>
      <c r="DG14" s="504"/>
      <c r="DH14" s="504"/>
      <c r="DI14" s="505"/>
    </row>
    <row r="15" spans="1:119" ht="18.75" customHeight="1" x14ac:dyDescent="0.15">
      <c r="A15" s="174"/>
      <c r="B15" s="515"/>
      <c r="C15" s="516"/>
      <c r="D15" s="516"/>
      <c r="E15" s="516"/>
      <c r="F15" s="516"/>
      <c r="G15" s="516"/>
      <c r="H15" s="516"/>
      <c r="I15" s="516"/>
      <c r="J15" s="516"/>
      <c r="K15" s="517"/>
      <c r="L15" s="189"/>
      <c r="M15" s="490" t="s">
        <v>137</v>
      </c>
      <c r="N15" s="491"/>
      <c r="O15" s="491"/>
      <c r="P15" s="491"/>
      <c r="Q15" s="492"/>
      <c r="R15" s="493">
        <v>10385</v>
      </c>
      <c r="S15" s="494"/>
      <c r="T15" s="494"/>
      <c r="U15" s="494"/>
      <c r="V15" s="495"/>
      <c r="W15" s="496" t="s">
        <v>145</v>
      </c>
      <c r="X15" s="392"/>
      <c r="Y15" s="392"/>
      <c r="Z15" s="392"/>
      <c r="AA15" s="392"/>
      <c r="AB15" s="393"/>
      <c r="AC15" s="359">
        <v>1004</v>
      </c>
      <c r="AD15" s="360"/>
      <c r="AE15" s="360"/>
      <c r="AF15" s="360"/>
      <c r="AG15" s="361"/>
      <c r="AH15" s="359">
        <v>1174</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990109</v>
      </c>
      <c r="BO15" s="436"/>
      <c r="BP15" s="436"/>
      <c r="BQ15" s="436"/>
      <c r="BR15" s="436"/>
      <c r="BS15" s="436"/>
      <c r="BT15" s="436"/>
      <c r="BU15" s="437"/>
      <c r="BV15" s="435">
        <v>950562</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90"/>
      <c r="CU15" s="191"/>
      <c r="CV15" s="191"/>
      <c r="CW15" s="191"/>
      <c r="CX15" s="191"/>
      <c r="CY15" s="191"/>
      <c r="CZ15" s="191"/>
      <c r="DA15" s="192"/>
      <c r="DB15" s="190"/>
      <c r="DC15" s="191"/>
      <c r="DD15" s="191"/>
      <c r="DE15" s="191"/>
      <c r="DF15" s="191"/>
      <c r="DG15" s="191"/>
      <c r="DH15" s="191"/>
      <c r="DI15" s="192"/>
    </row>
    <row r="16" spans="1:119" ht="18.75" customHeight="1" x14ac:dyDescent="0.15">
      <c r="A16" s="174"/>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19.7</v>
      </c>
      <c r="AD16" s="487"/>
      <c r="AE16" s="487"/>
      <c r="AF16" s="487"/>
      <c r="AG16" s="488"/>
      <c r="AH16" s="486">
        <v>20.6</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4125595</v>
      </c>
      <c r="BO16" s="407"/>
      <c r="BP16" s="407"/>
      <c r="BQ16" s="407"/>
      <c r="BR16" s="407"/>
      <c r="BS16" s="407"/>
      <c r="BT16" s="407"/>
      <c r="BU16" s="408"/>
      <c r="BV16" s="406">
        <v>4121222</v>
      </c>
      <c r="BW16" s="407"/>
      <c r="BX16" s="407"/>
      <c r="BY16" s="407"/>
      <c r="BZ16" s="407"/>
      <c r="CA16" s="407"/>
      <c r="CB16" s="407"/>
      <c r="CC16" s="408"/>
      <c r="CD16" s="183"/>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4"/>
      <c r="B17" s="518"/>
      <c r="C17" s="519"/>
      <c r="D17" s="519"/>
      <c r="E17" s="519"/>
      <c r="F17" s="519"/>
      <c r="G17" s="519"/>
      <c r="H17" s="519"/>
      <c r="I17" s="519"/>
      <c r="J17" s="519"/>
      <c r="K17" s="520"/>
      <c r="L17" s="193"/>
      <c r="M17" s="499" t="s">
        <v>151</v>
      </c>
      <c r="N17" s="500"/>
      <c r="O17" s="500"/>
      <c r="P17" s="500"/>
      <c r="Q17" s="501"/>
      <c r="R17" s="483" t="s">
        <v>149</v>
      </c>
      <c r="S17" s="484"/>
      <c r="T17" s="484"/>
      <c r="U17" s="484"/>
      <c r="V17" s="485"/>
      <c r="W17" s="496" t="s">
        <v>152</v>
      </c>
      <c r="X17" s="392"/>
      <c r="Y17" s="392"/>
      <c r="Z17" s="392"/>
      <c r="AA17" s="392"/>
      <c r="AB17" s="393"/>
      <c r="AC17" s="359">
        <v>2696</v>
      </c>
      <c r="AD17" s="360"/>
      <c r="AE17" s="360"/>
      <c r="AF17" s="360"/>
      <c r="AG17" s="361"/>
      <c r="AH17" s="359">
        <v>2931</v>
      </c>
      <c r="AI17" s="360"/>
      <c r="AJ17" s="360"/>
      <c r="AK17" s="360"/>
      <c r="AL17" s="419"/>
      <c r="AM17" s="463"/>
      <c r="AN17" s="363"/>
      <c r="AO17" s="363"/>
      <c r="AP17" s="363"/>
      <c r="AQ17" s="363"/>
      <c r="AR17" s="363"/>
      <c r="AS17" s="363"/>
      <c r="AT17" s="364"/>
      <c r="AU17" s="464"/>
      <c r="AV17" s="465"/>
      <c r="AW17" s="465"/>
      <c r="AX17" s="465"/>
      <c r="AY17" s="420" t="s">
        <v>153</v>
      </c>
      <c r="AZ17" s="421"/>
      <c r="BA17" s="421"/>
      <c r="BB17" s="421"/>
      <c r="BC17" s="421"/>
      <c r="BD17" s="421"/>
      <c r="BE17" s="421"/>
      <c r="BF17" s="421"/>
      <c r="BG17" s="421"/>
      <c r="BH17" s="421"/>
      <c r="BI17" s="421"/>
      <c r="BJ17" s="421"/>
      <c r="BK17" s="421"/>
      <c r="BL17" s="421"/>
      <c r="BM17" s="422"/>
      <c r="BN17" s="406">
        <v>1221201</v>
      </c>
      <c r="BO17" s="407"/>
      <c r="BP17" s="407"/>
      <c r="BQ17" s="407"/>
      <c r="BR17" s="407"/>
      <c r="BS17" s="407"/>
      <c r="BT17" s="407"/>
      <c r="BU17" s="408"/>
      <c r="BV17" s="406">
        <v>1176541</v>
      </c>
      <c r="BW17" s="407"/>
      <c r="BX17" s="407"/>
      <c r="BY17" s="407"/>
      <c r="BZ17" s="407"/>
      <c r="CA17" s="407"/>
      <c r="CB17" s="407"/>
      <c r="CC17" s="408"/>
      <c r="CD17" s="183"/>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4"/>
      <c r="B18" s="456" t="s">
        <v>154</v>
      </c>
      <c r="C18" s="457"/>
      <c r="D18" s="457"/>
      <c r="E18" s="458"/>
      <c r="F18" s="458"/>
      <c r="G18" s="458"/>
      <c r="H18" s="458"/>
      <c r="I18" s="458"/>
      <c r="J18" s="458"/>
      <c r="K18" s="458"/>
      <c r="L18" s="459">
        <v>217.09</v>
      </c>
      <c r="M18" s="459"/>
      <c r="N18" s="459"/>
      <c r="O18" s="459"/>
      <c r="P18" s="459"/>
      <c r="Q18" s="459"/>
      <c r="R18" s="460"/>
      <c r="S18" s="460"/>
      <c r="T18" s="460"/>
      <c r="U18" s="460"/>
      <c r="V18" s="461"/>
      <c r="W18" s="477"/>
      <c r="X18" s="478"/>
      <c r="Y18" s="478"/>
      <c r="Z18" s="478"/>
      <c r="AA18" s="478"/>
      <c r="AB18" s="502"/>
      <c r="AC18" s="376">
        <v>53</v>
      </c>
      <c r="AD18" s="377"/>
      <c r="AE18" s="377"/>
      <c r="AF18" s="377"/>
      <c r="AG18" s="462"/>
      <c r="AH18" s="376">
        <v>51.5</v>
      </c>
      <c r="AI18" s="377"/>
      <c r="AJ18" s="377"/>
      <c r="AK18" s="377"/>
      <c r="AL18" s="378"/>
      <c r="AM18" s="463"/>
      <c r="AN18" s="363"/>
      <c r="AO18" s="363"/>
      <c r="AP18" s="363"/>
      <c r="AQ18" s="363"/>
      <c r="AR18" s="363"/>
      <c r="AS18" s="363"/>
      <c r="AT18" s="364"/>
      <c r="AU18" s="464"/>
      <c r="AV18" s="465"/>
      <c r="AW18" s="465"/>
      <c r="AX18" s="465"/>
      <c r="AY18" s="420" t="s">
        <v>155</v>
      </c>
      <c r="AZ18" s="421"/>
      <c r="BA18" s="421"/>
      <c r="BB18" s="421"/>
      <c r="BC18" s="421"/>
      <c r="BD18" s="421"/>
      <c r="BE18" s="421"/>
      <c r="BF18" s="421"/>
      <c r="BG18" s="421"/>
      <c r="BH18" s="421"/>
      <c r="BI18" s="421"/>
      <c r="BJ18" s="421"/>
      <c r="BK18" s="421"/>
      <c r="BL18" s="421"/>
      <c r="BM18" s="422"/>
      <c r="BN18" s="406">
        <v>3553050</v>
      </c>
      <c r="BO18" s="407"/>
      <c r="BP18" s="407"/>
      <c r="BQ18" s="407"/>
      <c r="BR18" s="407"/>
      <c r="BS18" s="407"/>
      <c r="BT18" s="407"/>
      <c r="BU18" s="408"/>
      <c r="BV18" s="406">
        <v>3544294</v>
      </c>
      <c r="BW18" s="407"/>
      <c r="BX18" s="407"/>
      <c r="BY18" s="407"/>
      <c r="BZ18" s="407"/>
      <c r="CA18" s="407"/>
      <c r="CB18" s="407"/>
      <c r="CC18" s="408"/>
      <c r="CD18" s="183"/>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4"/>
      <c r="B19" s="456" t="s">
        <v>156</v>
      </c>
      <c r="C19" s="457"/>
      <c r="D19" s="457"/>
      <c r="E19" s="458"/>
      <c r="F19" s="458"/>
      <c r="G19" s="458"/>
      <c r="H19" s="458"/>
      <c r="I19" s="458"/>
      <c r="J19" s="458"/>
      <c r="K19" s="458"/>
      <c r="L19" s="466">
        <v>47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157</v>
      </c>
      <c r="AZ19" s="421"/>
      <c r="BA19" s="421"/>
      <c r="BB19" s="421"/>
      <c r="BC19" s="421"/>
      <c r="BD19" s="421"/>
      <c r="BE19" s="421"/>
      <c r="BF19" s="421"/>
      <c r="BG19" s="421"/>
      <c r="BH19" s="421"/>
      <c r="BI19" s="421"/>
      <c r="BJ19" s="421"/>
      <c r="BK19" s="421"/>
      <c r="BL19" s="421"/>
      <c r="BM19" s="422"/>
      <c r="BN19" s="406">
        <v>5413530</v>
      </c>
      <c r="BO19" s="407"/>
      <c r="BP19" s="407"/>
      <c r="BQ19" s="407"/>
      <c r="BR19" s="407"/>
      <c r="BS19" s="407"/>
      <c r="BT19" s="407"/>
      <c r="BU19" s="408"/>
      <c r="BV19" s="406">
        <v>5695268</v>
      </c>
      <c r="BW19" s="407"/>
      <c r="BX19" s="407"/>
      <c r="BY19" s="407"/>
      <c r="BZ19" s="407"/>
      <c r="CA19" s="407"/>
      <c r="CB19" s="407"/>
      <c r="CC19" s="408"/>
      <c r="CD19" s="183"/>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4"/>
      <c r="B20" s="456" t="s">
        <v>158</v>
      </c>
      <c r="C20" s="457"/>
      <c r="D20" s="457"/>
      <c r="E20" s="458"/>
      <c r="F20" s="458"/>
      <c r="G20" s="458"/>
      <c r="H20" s="458"/>
      <c r="I20" s="458"/>
      <c r="J20" s="458"/>
      <c r="K20" s="458"/>
      <c r="L20" s="466">
        <v>3796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3"/>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4"/>
      <c r="B21" s="453" t="s">
        <v>159</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3"/>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4"/>
      <c r="B22" s="382" t="s">
        <v>160</v>
      </c>
      <c r="C22" s="383"/>
      <c r="D22" s="384"/>
      <c r="E22" s="391" t="s">
        <v>1</v>
      </c>
      <c r="F22" s="392"/>
      <c r="G22" s="392"/>
      <c r="H22" s="392"/>
      <c r="I22" s="392"/>
      <c r="J22" s="392"/>
      <c r="K22" s="393"/>
      <c r="L22" s="391" t="s">
        <v>161</v>
      </c>
      <c r="M22" s="392"/>
      <c r="N22" s="392"/>
      <c r="O22" s="392"/>
      <c r="P22" s="393"/>
      <c r="Q22" s="397" t="s">
        <v>162</v>
      </c>
      <c r="R22" s="398"/>
      <c r="S22" s="398"/>
      <c r="T22" s="398"/>
      <c r="U22" s="398"/>
      <c r="V22" s="399"/>
      <c r="W22" s="448" t="s">
        <v>163</v>
      </c>
      <c r="X22" s="383"/>
      <c r="Y22" s="384"/>
      <c r="Z22" s="391" t="s">
        <v>1</v>
      </c>
      <c r="AA22" s="392"/>
      <c r="AB22" s="392"/>
      <c r="AC22" s="392"/>
      <c r="AD22" s="392"/>
      <c r="AE22" s="392"/>
      <c r="AF22" s="392"/>
      <c r="AG22" s="393"/>
      <c r="AH22" s="409" t="s">
        <v>164</v>
      </c>
      <c r="AI22" s="392"/>
      <c r="AJ22" s="392"/>
      <c r="AK22" s="392"/>
      <c r="AL22" s="393"/>
      <c r="AM22" s="409" t="s">
        <v>165</v>
      </c>
      <c r="AN22" s="410"/>
      <c r="AO22" s="410"/>
      <c r="AP22" s="410"/>
      <c r="AQ22" s="410"/>
      <c r="AR22" s="411"/>
      <c r="AS22" s="397" t="s">
        <v>162</v>
      </c>
      <c r="AT22" s="398"/>
      <c r="AU22" s="398"/>
      <c r="AV22" s="398"/>
      <c r="AW22" s="398"/>
      <c r="AX22" s="415"/>
      <c r="AY22" s="432" t="s">
        <v>166</v>
      </c>
      <c r="AZ22" s="433"/>
      <c r="BA22" s="433"/>
      <c r="BB22" s="433"/>
      <c r="BC22" s="433"/>
      <c r="BD22" s="433"/>
      <c r="BE22" s="433"/>
      <c r="BF22" s="433"/>
      <c r="BG22" s="433"/>
      <c r="BH22" s="433"/>
      <c r="BI22" s="433"/>
      <c r="BJ22" s="433"/>
      <c r="BK22" s="433"/>
      <c r="BL22" s="433"/>
      <c r="BM22" s="434"/>
      <c r="BN22" s="435">
        <v>7939918</v>
      </c>
      <c r="BO22" s="436"/>
      <c r="BP22" s="436"/>
      <c r="BQ22" s="436"/>
      <c r="BR22" s="436"/>
      <c r="BS22" s="436"/>
      <c r="BT22" s="436"/>
      <c r="BU22" s="437"/>
      <c r="BV22" s="435">
        <v>7477265</v>
      </c>
      <c r="BW22" s="436"/>
      <c r="BX22" s="436"/>
      <c r="BY22" s="436"/>
      <c r="BZ22" s="436"/>
      <c r="CA22" s="436"/>
      <c r="CB22" s="436"/>
      <c r="CC22" s="437"/>
      <c r="CD22" s="183"/>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4"/>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167</v>
      </c>
      <c r="AZ23" s="421"/>
      <c r="BA23" s="421"/>
      <c r="BB23" s="421"/>
      <c r="BC23" s="421"/>
      <c r="BD23" s="421"/>
      <c r="BE23" s="421"/>
      <c r="BF23" s="421"/>
      <c r="BG23" s="421"/>
      <c r="BH23" s="421"/>
      <c r="BI23" s="421"/>
      <c r="BJ23" s="421"/>
      <c r="BK23" s="421"/>
      <c r="BL23" s="421"/>
      <c r="BM23" s="422"/>
      <c r="BN23" s="406">
        <v>7771052</v>
      </c>
      <c r="BO23" s="407"/>
      <c r="BP23" s="407"/>
      <c r="BQ23" s="407"/>
      <c r="BR23" s="407"/>
      <c r="BS23" s="407"/>
      <c r="BT23" s="407"/>
      <c r="BU23" s="408"/>
      <c r="BV23" s="406">
        <v>7280506</v>
      </c>
      <c r="BW23" s="407"/>
      <c r="BX23" s="407"/>
      <c r="BY23" s="407"/>
      <c r="BZ23" s="407"/>
      <c r="CA23" s="407"/>
      <c r="CB23" s="407"/>
      <c r="CC23" s="408"/>
      <c r="CD23" s="183"/>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4"/>
      <c r="B24" s="385"/>
      <c r="C24" s="386"/>
      <c r="D24" s="387"/>
      <c r="E24" s="362" t="s">
        <v>168</v>
      </c>
      <c r="F24" s="363"/>
      <c r="G24" s="363"/>
      <c r="H24" s="363"/>
      <c r="I24" s="363"/>
      <c r="J24" s="363"/>
      <c r="K24" s="364"/>
      <c r="L24" s="359">
        <v>1</v>
      </c>
      <c r="M24" s="360"/>
      <c r="N24" s="360"/>
      <c r="O24" s="360"/>
      <c r="P24" s="361"/>
      <c r="Q24" s="359">
        <v>7950</v>
      </c>
      <c r="R24" s="360"/>
      <c r="S24" s="360"/>
      <c r="T24" s="360"/>
      <c r="U24" s="360"/>
      <c r="V24" s="361"/>
      <c r="W24" s="449"/>
      <c r="X24" s="386"/>
      <c r="Y24" s="387"/>
      <c r="Z24" s="362" t="s">
        <v>169</v>
      </c>
      <c r="AA24" s="363"/>
      <c r="AB24" s="363"/>
      <c r="AC24" s="363"/>
      <c r="AD24" s="363"/>
      <c r="AE24" s="363"/>
      <c r="AF24" s="363"/>
      <c r="AG24" s="364"/>
      <c r="AH24" s="359">
        <v>112</v>
      </c>
      <c r="AI24" s="360"/>
      <c r="AJ24" s="360"/>
      <c r="AK24" s="360"/>
      <c r="AL24" s="361"/>
      <c r="AM24" s="359">
        <v>329728</v>
      </c>
      <c r="AN24" s="360"/>
      <c r="AO24" s="360"/>
      <c r="AP24" s="360"/>
      <c r="AQ24" s="360"/>
      <c r="AR24" s="361"/>
      <c r="AS24" s="359">
        <v>2944</v>
      </c>
      <c r="AT24" s="360"/>
      <c r="AU24" s="360"/>
      <c r="AV24" s="360"/>
      <c r="AW24" s="360"/>
      <c r="AX24" s="419"/>
      <c r="AY24" s="379" t="s">
        <v>170</v>
      </c>
      <c r="AZ24" s="380"/>
      <c r="BA24" s="380"/>
      <c r="BB24" s="380"/>
      <c r="BC24" s="380"/>
      <c r="BD24" s="380"/>
      <c r="BE24" s="380"/>
      <c r="BF24" s="380"/>
      <c r="BG24" s="380"/>
      <c r="BH24" s="380"/>
      <c r="BI24" s="380"/>
      <c r="BJ24" s="380"/>
      <c r="BK24" s="380"/>
      <c r="BL24" s="380"/>
      <c r="BM24" s="381"/>
      <c r="BN24" s="406">
        <v>5785287</v>
      </c>
      <c r="BO24" s="407"/>
      <c r="BP24" s="407"/>
      <c r="BQ24" s="407"/>
      <c r="BR24" s="407"/>
      <c r="BS24" s="407"/>
      <c r="BT24" s="407"/>
      <c r="BU24" s="408"/>
      <c r="BV24" s="406">
        <v>5166512</v>
      </c>
      <c r="BW24" s="407"/>
      <c r="BX24" s="407"/>
      <c r="BY24" s="407"/>
      <c r="BZ24" s="407"/>
      <c r="CA24" s="407"/>
      <c r="CB24" s="407"/>
      <c r="CC24" s="408"/>
      <c r="CD24" s="183"/>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4"/>
      <c r="B25" s="385"/>
      <c r="C25" s="386"/>
      <c r="D25" s="387"/>
      <c r="E25" s="362" t="s">
        <v>171</v>
      </c>
      <c r="F25" s="363"/>
      <c r="G25" s="363"/>
      <c r="H25" s="363"/>
      <c r="I25" s="363"/>
      <c r="J25" s="363"/>
      <c r="K25" s="364"/>
      <c r="L25" s="359">
        <v>1</v>
      </c>
      <c r="M25" s="360"/>
      <c r="N25" s="360"/>
      <c r="O25" s="360"/>
      <c r="P25" s="361"/>
      <c r="Q25" s="359">
        <v>6340</v>
      </c>
      <c r="R25" s="360"/>
      <c r="S25" s="360"/>
      <c r="T25" s="360"/>
      <c r="U25" s="360"/>
      <c r="V25" s="361"/>
      <c r="W25" s="449"/>
      <c r="X25" s="386"/>
      <c r="Y25" s="387"/>
      <c r="Z25" s="362" t="s">
        <v>172</v>
      </c>
      <c r="AA25" s="363"/>
      <c r="AB25" s="363"/>
      <c r="AC25" s="363"/>
      <c r="AD25" s="363"/>
      <c r="AE25" s="363"/>
      <c r="AF25" s="363"/>
      <c r="AG25" s="364"/>
      <c r="AH25" s="359" t="s">
        <v>129</v>
      </c>
      <c r="AI25" s="360"/>
      <c r="AJ25" s="360"/>
      <c r="AK25" s="360"/>
      <c r="AL25" s="361"/>
      <c r="AM25" s="359" t="s">
        <v>173</v>
      </c>
      <c r="AN25" s="360"/>
      <c r="AO25" s="360"/>
      <c r="AP25" s="360"/>
      <c r="AQ25" s="360"/>
      <c r="AR25" s="361"/>
      <c r="AS25" s="359" t="s">
        <v>173</v>
      </c>
      <c r="AT25" s="360"/>
      <c r="AU25" s="360"/>
      <c r="AV25" s="360"/>
      <c r="AW25" s="360"/>
      <c r="AX25" s="419"/>
      <c r="AY25" s="432" t="s">
        <v>174</v>
      </c>
      <c r="AZ25" s="433"/>
      <c r="BA25" s="433"/>
      <c r="BB25" s="433"/>
      <c r="BC25" s="433"/>
      <c r="BD25" s="433"/>
      <c r="BE25" s="433"/>
      <c r="BF25" s="433"/>
      <c r="BG25" s="433"/>
      <c r="BH25" s="433"/>
      <c r="BI25" s="433"/>
      <c r="BJ25" s="433"/>
      <c r="BK25" s="433"/>
      <c r="BL25" s="433"/>
      <c r="BM25" s="434"/>
      <c r="BN25" s="435">
        <v>3855431</v>
      </c>
      <c r="BO25" s="436"/>
      <c r="BP25" s="436"/>
      <c r="BQ25" s="436"/>
      <c r="BR25" s="436"/>
      <c r="BS25" s="436"/>
      <c r="BT25" s="436"/>
      <c r="BU25" s="437"/>
      <c r="BV25" s="435">
        <v>377046</v>
      </c>
      <c r="BW25" s="436"/>
      <c r="BX25" s="436"/>
      <c r="BY25" s="436"/>
      <c r="BZ25" s="436"/>
      <c r="CA25" s="436"/>
      <c r="CB25" s="436"/>
      <c r="CC25" s="437"/>
      <c r="CD25" s="183"/>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4"/>
      <c r="B26" s="385"/>
      <c r="C26" s="386"/>
      <c r="D26" s="387"/>
      <c r="E26" s="362" t="s">
        <v>175</v>
      </c>
      <c r="F26" s="363"/>
      <c r="G26" s="363"/>
      <c r="H26" s="363"/>
      <c r="I26" s="363"/>
      <c r="J26" s="363"/>
      <c r="K26" s="364"/>
      <c r="L26" s="359">
        <v>1</v>
      </c>
      <c r="M26" s="360"/>
      <c r="N26" s="360"/>
      <c r="O26" s="360"/>
      <c r="P26" s="361"/>
      <c r="Q26" s="359">
        <v>5650</v>
      </c>
      <c r="R26" s="360"/>
      <c r="S26" s="360"/>
      <c r="T26" s="360"/>
      <c r="U26" s="360"/>
      <c r="V26" s="361"/>
      <c r="W26" s="449"/>
      <c r="X26" s="386"/>
      <c r="Y26" s="387"/>
      <c r="Z26" s="362" t="s">
        <v>176</v>
      </c>
      <c r="AA26" s="417"/>
      <c r="AB26" s="417"/>
      <c r="AC26" s="417"/>
      <c r="AD26" s="417"/>
      <c r="AE26" s="417"/>
      <c r="AF26" s="417"/>
      <c r="AG26" s="418"/>
      <c r="AH26" s="359" t="s">
        <v>129</v>
      </c>
      <c r="AI26" s="360"/>
      <c r="AJ26" s="360"/>
      <c r="AK26" s="360"/>
      <c r="AL26" s="361"/>
      <c r="AM26" s="359" t="s">
        <v>129</v>
      </c>
      <c r="AN26" s="360"/>
      <c r="AO26" s="360"/>
      <c r="AP26" s="360"/>
      <c r="AQ26" s="360"/>
      <c r="AR26" s="361"/>
      <c r="AS26" s="359" t="s">
        <v>173</v>
      </c>
      <c r="AT26" s="360"/>
      <c r="AU26" s="360"/>
      <c r="AV26" s="360"/>
      <c r="AW26" s="360"/>
      <c r="AX26" s="419"/>
      <c r="AY26" s="446" t="s">
        <v>177</v>
      </c>
      <c r="AZ26" s="366"/>
      <c r="BA26" s="366"/>
      <c r="BB26" s="366"/>
      <c r="BC26" s="366"/>
      <c r="BD26" s="366"/>
      <c r="BE26" s="366"/>
      <c r="BF26" s="366"/>
      <c r="BG26" s="366"/>
      <c r="BH26" s="366"/>
      <c r="BI26" s="366"/>
      <c r="BJ26" s="366"/>
      <c r="BK26" s="366"/>
      <c r="BL26" s="366"/>
      <c r="BM26" s="447"/>
      <c r="BN26" s="406" t="s">
        <v>173</v>
      </c>
      <c r="BO26" s="407"/>
      <c r="BP26" s="407"/>
      <c r="BQ26" s="407"/>
      <c r="BR26" s="407"/>
      <c r="BS26" s="407"/>
      <c r="BT26" s="407"/>
      <c r="BU26" s="408"/>
      <c r="BV26" s="406" t="s">
        <v>129</v>
      </c>
      <c r="BW26" s="407"/>
      <c r="BX26" s="407"/>
      <c r="BY26" s="407"/>
      <c r="BZ26" s="407"/>
      <c r="CA26" s="407"/>
      <c r="CB26" s="407"/>
      <c r="CC26" s="408"/>
      <c r="CD26" s="183"/>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4"/>
      <c r="B27" s="385"/>
      <c r="C27" s="386"/>
      <c r="D27" s="387"/>
      <c r="E27" s="362" t="s">
        <v>178</v>
      </c>
      <c r="F27" s="363"/>
      <c r="G27" s="363"/>
      <c r="H27" s="363"/>
      <c r="I27" s="363"/>
      <c r="J27" s="363"/>
      <c r="K27" s="364"/>
      <c r="L27" s="359">
        <v>1</v>
      </c>
      <c r="M27" s="360"/>
      <c r="N27" s="360"/>
      <c r="O27" s="360"/>
      <c r="P27" s="361"/>
      <c r="Q27" s="359">
        <v>2940</v>
      </c>
      <c r="R27" s="360"/>
      <c r="S27" s="360"/>
      <c r="T27" s="360"/>
      <c r="U27" s="360"/>
      <c r="V27" s="361"/>
      <c r="W27" s="449"/>
      <c r="X27" s="386"/>
      <c r="Y27" s="387"/>
      <c r="Z27" s="362" t="s">
        <v>179</v>
      </c>
      <c r="AA27" s="363"/>
      <c r="AB27" s="363"/>
      <c r="AC27" s="363"/>
      <c r="AD27" s="363"/>
      <c r="AE27" s="363"/>
      <c r="AF27" s="363"/>
      <c r="AG27" s="364"/>
      <c r="AH27" s="359">
        <v>1</v>
      </c>
      <c r="AI27" s="360"/>
      <c r="AJ27" s="360"/>
      <c r="AK27" s="360"/>
      <c r="AL27" s="361"/>
      <c r="AM27" s="359" t="s">
        <v>180</v>
      </c>
      <c r="AN27" s="360"/>
      <c r="AO27" s="360"/>
      <c r="AP27" s="360"/>
      <c r="AQ27" s="360"/>
      <c r="AR27" s="361"/>
      <c r="AS27" s="359" t="s">
        <v>181</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85201</v>
      </c>
      <c r="BO27" s="441"/>
      <c r="BP27" s="441"/>
      <c r="BQ27" s="441"/>
      <c r="BR27" s="441"/>
      <c r="BS27" s="441"/>
      <c r="BT27" s="441"/>
      <c r="BU27" s="442"/>
      <c r="BV27" s="440">
        <v>85199</v>
      </c>
      <c r="BW27" s="441"/>
      <c r="BX27" s="441"/>
      <c r="BY27" s="441"/>
      <c r="BZ27" s="441"/>
      <c r="CA27" s="441"/>
      <c r="CB27" s="441"/>
      <c r="CC27" s="442"/>
      <c r="CD27" s="177"/>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4"/>
      <c r="B28" s="385"/>
      <c r="C28" s="386"/>
      <c r="D28" s="387"/>
      <c r="E28" s="362" t="s">
        <v>183</v>
      </c>
      <c r="F28" s="363"/>
      <c r="G28" s="363"/>
      <c r="H28" s="363"/>
      <c r="I28" s="363"/>
      <c r="J28" s="363"/>
      <c r="K28" s="364"/>
      <c r="L28" s="359">
        <v>1</v>
      </c>
      <c r="M28" s="360"/>
      <c r="N28" s="360"/>
      <c r="O28" s="360"/>
      <c r="P28" s="361"/>
      <c r="Q28" s="359">
        <v>2460</v>
      </c>
      <c r="R28" s="360"/>
      <c r="S28" s="360"/>
      <c r="T28" s="360"/>
      <c r="U28" s="360"/>
      <c r="V28" s="361"/>
      <c r="W28" s="449"/>
      <c r="X28" s="386"/>
      <c r="Y28" s="387"/>
      <c r="Z28" s="362" t="s">
        <v>184</v>
      </c>
      <c r="AA28" s="363"/>
      <c r="AB28" s="363"/>
      <c r="AC28" s="363"/>
      <c r="AD28" s="363"/>
      <c r="AE28" s="363"/>
      <c r="AF28" s="363"/>
      <c r="AG28" s="364"/>
      <c r="AH28" s="359" t="s">
        <v>129</v>
      </c>
      <c r="AI28" s="360"/>
      <c r="AJ28" s="360"/>
      <c r="AK28" s="360"/>
      <c r="AL28" s="361"/>
      <c r="AM28" s="359" t="s">
        <v>129</v>
      </c>
      <c r="AN28" s="360"/>
      <c r="AO28" s="360"/>
      <c r="AP28" s="360"/>
      <c r="AQ28" s="360"/>
      <c r="AR28" s="361"/>
      <c r="AS28" s="359" t="s">
        <v>129</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687591</v>
      </c>
      <c r="BO28" s="436"/>
      <c r="BP28" s="436"/>
      <c r="BQ28" s="436"/>
      <c r="BR28" s="436"/>
      <c r="BS28" s="436"/>
      <c r="BT28" s="436"/>
      <c r="BU28" s="437"/>
      <c r="BV28" s="435">
        <v>533510</v>
      </c>
      <c r="BW28" s="436"/>
      <c r="BX28" s="436"/>
      <c r="BY28" s="436"/>
      <c r="BZ28" s="436"/>
      <c r="CA28" s="436"/>
      <c r="CB28" s="436"/>
      <c r="CC28" s="437"/>
      <c r="CD28" s="183"/>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4"/>
      <c r="B29" s="385"/>
      <c r="C29" s="386"/>
      <c r="D29" s="387"/>
      <c r="E29" s="362" t="s">
        <v>186</v>
      </c>
      <c r="F29" s="363"/>
      <c r="G29" s="363"/>
      <c r="H29" s="363"/>
      <c r="I29" s="363"/>
      <c r="J29" s="363"/>
      <c r="K29" s="364"/>
      <c r="L29" s="359">
        <v>10</v>
      </c>
      <c r="M29" s="360"/>
      <c r="N29" s="360"/>
      <c r="O29" s="360"/>
      <c r="P29" s="361"/>
      <c r="Q29" s="359">
        <v>2310</v>
      </c>
      <c r="R29" s="360"/>
      <c r="S29" s="360"/>
      <c r="T29" s="360"/>
      <c r="U29" s="360"/>
      <c r="V29" s="361"/>
      <c r="W29" s="450"/>
      <c r="X29" s="451"/>
      <c r="Y29" s="452"/>
      <c r="Z29" s="362" t="s">
        <v>187</v>
      </c>
      <c r="AA29" s="363"/>
      <c r="AB29" s="363"/>
      <c r="AC29" s="363"/>
      <c r="AD29" s="363"/>
      <c r="AE29" s="363"/>
      <c r="AF29" s="363"/>
      <c r="AG29" s="364"/>
      <c r="AH29" s="359">
        <v>113</v>
      </c>
      <c r="AI29" s="360"/>
      <c r="AJ29" s="360"/>
      <c r="AK29" s="360"/>
      <c r="AL29" s="361"/>
      <c r="AM29" s="359">
        <v>333309</v>
      </c>
      <c r="AN29" s="360"/>
      <c r="AO29" s="360"/>
      <c r="AP29" s="360"/>
      <c r="AQ29" s="360"/>
      <c r="AR29" s="361"/>
      <c r="AS29" s="359">
        <v>2950</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345773</v>
      </c>
      <c r="BO29" s="407"/>
      <c r="BP29" s="407"/>
      <c r="BQ29" s="407"/>
      <c r="BR29" s="407"/>
      <c r="BS29" s="407"/>
      <c r="BT29" s="407"/>
      <c r="BU29" s="408"/>
      <c r="BV29" s="406">
        <v>345766</v>
      </c>
      <c r="BW29" s="407"/>
      <c r="BX29" s="407"/>
      <c r="BY29" s="407"/>
      <c r="BZ29" s="407"/>
      <c r="CA29" s="407"/>
      <c r="CB29" s="407"/>
      <c r="CC29" s="408"/>
      <c r="CD29" s="177"/>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4"/>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98.2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788625</v>
      </c>
      <c r="BO30" s="441"/>
      <c r="BP30" s="441"/>
      <c r="BQ30" s="441"/>
      <c r="BR30" s="441"/>
      <c r="BS30" s="441"/>
      <c r="BT30" s="441"/>
      <c r="BU30" s="442"/>
      <c r="BV30" s="440">
        <v>888982</v>
      </c>
      <c r="BW30" s="441"/>
      <c r="BX30" s="441"/>
      <c r="BY30" s="441"/>
      <c r="BZ30" s="441"/>
      <c r="CA30" s="441"/>
      <c r="CB30" s="441"/>
      <c r="CC30" s="442"/>
      <c r="CD30" s="185"/>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4"/>
      <c r="B31" s="199"/>
      <c r="DI31" s="200"/>
    </row>
    <row r="32" spans="1:113" ht="13.5" customHeight="1" x14ac:dyDescent="0.15">
      <c r="A32" s="174"/>
      <c r="B32" s="201"/>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200"/>
    </row>
    <row r="33" spans="1:113" ht="13.5" customHeight="1" x14ac:dyDescent="0.15">
      <c r="A33" s="174"/>
      <c r="B33" s="201"/>
      <c r="C33" s="358" t="s">
        <v>196</v>
      </c>
      <c r="D33" s="358"/>
      <c r="E33" s="357" t="s">
        <v>197</v>
      </c>
      <c r="F33" s="357"/>
      <c r="G33" s="357"/>
      <c r="H33" s="357"/>
      <c r="I33" s="357"/>
      <c r="J33" s="357"/>
      <c r="K33" s="357"/>
      <c r="L33" s="357"/>
      <c r="M33" s="357"/>
      <c r="N33" s="357"/>
      <c r="O33" s="357"/>
      <c r="P33" s="357"/>
      <c r="Q33" s="357"/>
      <c r="R33" s="357"/>
      <c r="S33" s="357"/>
      <c r="T33" s="178"/>
      <c r="U33" s="358" t="s">
        <v>198</v>
      </c>
      <c r="V33" s="358"/>
      <c r="W33" s="357" t="s">
        <v>199</v>
      </c>
      <c r="X33" s="357"/>
      <c r="Y33" s="357"/>
      <c r="Z33" s="357"/>
      <c r="AA33" s="357"/>
      <c r="AB33" s="357"/>
      <c r="AC33" s="357"/>
      <c r="AD33" s="357"/>
      <c r="AE33" s="357"/>
      <c r="AF33" s="357"/>
      <c r="AG33" s="357"/>
      <c r="AH33" s="357"/>
      <c r="AI33" s="357"/>
      <c r="AJ33" s="357"/>
      <c r="AK33" s="357"/>
      <c r="AL33" s="178"/>
      <c r="AM33" s="358" t="s">
        <v>198</v>
      </c>
      <c r="AN33" s="358"/>
      <c r="AO33" s="357" t="s">
        <v>197</v>
      </c>
      <c r="AP33" s="357"/>
      <c r="AQ33" s="357"/>
      <c r="AR33" s="357"/>
      <c r="AS33" s="357"/>
      <c r="AT33" s="357"/>
      <c r="AU33" s="357"/>
      <c r="AV33" s="357"/>
      <c r="AW33" s="357"/>
      <c r="AX33" s="357"/>
      <c r="AY33" s="357"/>
      <c r="AZ33" s="357"/>
      <c r="BA33" s="357"/>
      <c r="BB33" s="357"/>
      <c r="BC33" s="357"/>
      <c r="BD33" s="184"/>
      <c r="BE33" s="357" t="s">
        <v>200</v>
      </c>
      <c r="BF33" s="357"/>
      <c r="BG33" s="357" t="s">
        <v>201</v>
      </c>
      <c r="BH33" s="357"/>
      <c r="BI33" s="357"/>
      <c r="BJ33" s="357"/>
      <c r="BK33" s="357"/>
      <c r="BL33" s="357"/>
      <c r="BM33" s="357"/>
      <c r="BN33" s="357"/>
      <c r="BO33" s="357"/>
      <c r="BP33" s="357"/>
      <c r="BQ33" s="357"/>
      <c r="BR33" s="357"/>
      <c r="BS33" s="357"/>
      <c r="BT33" s="357"/>
      <c r="BU33" s="357"/>
      <c r="BV33" s="184"/>
      <c r="BW33" s="358" t="s">
        <v>200</v>
      </c>
      <c r="BX33" s="358"/>
      <c r="BY33" s="357" t="s">
        <v>202</v>
      </c>
      <c r="BZ33" s="357"/>
      <c r="CA33" s="357"/>
      <c r="CB33" s="357"/>
      <c r="CC33" s="357"/>
      <c r="CD33" s="357"/>
      <c r="CE33" s="357"/>
      <c r="CF33" s="357"/>
      <c r="CG33" s="357"/>
      <c r="CH33" s="357"/>
      <c r="CI33" s="357"/>
      <c r="CJ33" s="357"/>
      <c r="CK33" s="357"/>
      <c r="CL33" s="357"/>
      <c r="CM33" s="357"/>
      <c r="CN33" s="178"/>
      <c r="CO33" s="358" t="s">
        <v>203</v>
      </c>
      <c r="CP33" s="358"/>
      <c r="CQ33" s="357" t="s">
        <v>204</v>
      </c>
      <c r="CR33" s="357"/>
      <c r="CS33" s="357"/>
      <c r="CT33" s="357"/>
      <c r="CU33" s="357"/>
      <c r="CV33" s="357"/>
      <c r="CW33" s="357"/>
      <c r="CX33" s="357"/>
      <c r="CY33" s="357"/>
      <c r="CZ33" s="357"/>
      <c r="DA33" s="357"/>
      <c r="DB33" s="357"/>
      <c r="DC33" s="357"/>
      <c r="DD33" s="357"/>
      <c r="DE33" s="357"/>
      <c r="DF33" s="178"/>
      <c r="DG33" s="356" t="s">
        <v>205</v>
      </c>
      <c r="DH33" s="356"/>
      <c r="DI33" s="179"/>
    </row>
    <row r="34" spans="1:113" ht="32.25" customHeight="1" x14ac:dyDescent="0.15">
      <c r="A34" s="174"/>
      <c r="B34" s="201"/>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4"/>
      <c r="U34" s="354">
        <f>IF(W34="","",MAX(C34:D43)+1)</f>
        <v>2</v>
      </c>
      <c r="V34" s="354"/>
      <c r="W34" s="355" t="str">
        <f>IF('各会計、関係団体の財政状況及び健全化判断比率'!B28="","",'各会計、関係団体の財政状況及び健全化判断比率'!B28)</f>
        <v>平内町国民健康保険特別会計</v>
      </c>
      <c r="X34" s="355"/>
      <c r="Y34" s="355"/>
      <c r="Z34" s="355"/>
      <c r="AA34" s="355"/>
      <c r="AB34" s="355"/>
      <c r="AC34" s="355"/>
      <c r="AD34" s="355"/>
      <c r="AE34" s="355"/>
      <c r="AF34" s="355"/>
      <c r="AG34" s="355"/>
      <c r="AH34" s="355"/>
      <c r="AI34" s="355"/>
      <c r="AJ34" s="355"/>
      <c r="AK34" s="355"/>
      <c r="AL34" s="174"/>
      <c r="AM34" s="354">
        <f>IF(AO34="","",MAX(C34:D43,U34:V43)+1)</f>
        <v>5</v>
      </c>
      <c r="AN34" s="354"/>
      <c r="AO34" s="355" t="str">
        <f>IF('各会計、関係団体の財政状況及び健全化判断比率'!B31="","",'各会計、関係団体の財政状況及び健全化判断比率'!B31)</f>
        <v>平内町水道事業会計</v>
      </c>
      <c r="AP34" s="355"/>
      <c r="AQ34" s="355"/>
      <c r="AR34" s="355"/>
      <c r="AS34" s="355"/>
      <c r="AT34" s="355"/>
      <c r="AU34" s="355"/>
      <c r="AV34" s="355"/>
      <c r="AW34" s="355"/>
      <c r="AX34" s="355"/>
      <c r="AY34" s="355"/>
      <c r="AZ34" s="355"/>
      <c r="BA34" s="355"/>
      <c r="BB34" s="355"/>
      <c r="BC34" s="355"/>
      <c r="BD34" s="174"/>
      <c r="BE34" s="354">
        <f>IF(BG34="","",MAX(C34:D43,U34:V43,AM34:AN43)+1)</f>
        <v>7</v>
      </c>
      <c r="BF34" s="354"/>
      <c r="BG34" s="355" t="str">
        <f>IF('各会計、関係団体の財政状況及び健全化判断比率'!B33="","",'各会計、関係団体の財政状況及び健全化判断比率'!B33)</f>
        <v>平内町公共下水道事業特別会計</v>
      </c>
      <c r="BH34" s="355"/>
      <c r="BI34" s="355"/>
      <c r="BJ34" s="355"/>
      <c r="BK34" s="355"/>
      <c r="BL34" s="355"/>
      <c r="BM34" s="355"/>
      <c r="BN34" s="355"/>
      <c r="BO34" s="355"/>
      <c r="BP34" s="355"/>
      <c r="BQ34" s="355"/>
      <c r="BR34" s="355"/>
      <c r="BS34" s="355"/>
      <c r="BT34" s="355"/>
      <c r="BU34" s="355"/>
      <c r="BV34" s="174"/>
      <c r="BW34" s="354">
        <f>IF(BY34="","",MAX(C34:D43,U34:V43,AM34:AN43,BE34:BF43)+1)</f>
        <v>11</v>
      </c>
      <c r="BX34" s="354"/>
      <c r="BY34" s="355" t="str">
        <f>IF('各会計、関係団体の財政状況及び健全化判断比率'!B68="","",'各会計、関係団体の財政状況及び健全化判断比率'!B68)</f>
        <v>青森地域広域事務組合</v>
      </c>
      <c r="BZ34" s="355"/>
      <c r="CA34" s="355"/>
      <c r="CB34" s="355"/>
      <c r="CC34" s="355"/>
      <c r="CD34" s="355"/>
      <c r="CE34" s="355"/>
      <c r="CF34" s="355"/>
      <c r="CG34" s="355"/>
      <c r="CH34" s="355"/>
      <c r="CI34" s="355"/>
      <c r="CJ34" s="355"/>
      <c r="CK34" s="355"/>
      <c r="CL34" s="355"/>
      <c r="CM34" s="355"/>
      <c r="CN34" s="174"/>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79"/>
    </row>
    <row r="35" spans="1:113" ht="32.25" customHeight="1" x14ac:dyDescent="0.15">
      <c r="A35" s="174"/>
      <c r="B35" s="201"/>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4"/>
      <c r="U35" s="354">
        <f>IF(W35="","",U34+1)</f>
        <v>3</v>
      </c>
      <c r="V35" s="354"/>
      <c r="W35" s="355" t="str">
        <f>IF('各会計、関係団体の財政状況及び健全化判断比率'!B29="","",'各会計、関係団体の財政状況及び健全化判断比率'!B29)</f>
        <v>平内町介護保険特別会計</v>
      </c>
      <c r="X35" s="355"/>
      <c r="Y35" s="355"/>
      <c r="Z35" s="355"/>
      <c r="AA35" s="355"/>
      <c r="AB35" s="355"/>
      <c r="AC35" s="355"/>
      <c r="AD35" s="355"/>
      <c r="AE35" s="355"/>
      <c r="AF35" s="355"/>
      <c r="AG35" s="355"/>
      <c r="AH35" s="355"/>
      <c r="AI35" s="355"/>
      <c r="AJ35" s="355"/>
      <c r="AK35" s="355"/>
      <c r="AL35" s="174"/>
      <c r="AM35" s="354">
        <f t="shared" ref="AM35:AM43" si="0">IF(AO35="","",AM34+1)</f>
        <v>6</v>
      </c>
      <c r="AN35" s="354"/>
      <c r="AO35" s="355" t="str">
        <f>IF('各会計、関係団体の財政状況及び健全化判断比率'!B32="","",'各会計、関係団体の財政状況及び健全化判断比率'!B32)</f>
        <v>平内町国民健康保険平内中央病院事業会計</v>
      </c>
      <c r="AP35" s="355"/>
      <c r="AQ35" s="355"/>
      <c r="AR35" s="355"/>
      <c r="AS35" s="355"/>
      <c r="AT35" s="355"/>
      <c r="AU35" s="355"/>
      <c r="AV35" s="355"/>
      <c r="AW35" s="355"/>
      <c r="AX35" s="355"/>
      <c r="AY35" s="355"/>
      <c r="AZ35" s="355"/>
      <c r="BA35" s="355"/>
      <c r="BB35" s="355"/>
      <c r="BC35" s="355"/>
      <c r="BD35" s="174"/>
      <c r="BE35" s="354">
        <f t="shared" ref="BE35:BE43" si="1">IF(BG35="","",BE34+1)</f>
        <v>8</v>
      </c>
      <c r="BF35" s="354"/>
      <c r="BG35" s="355" t="str">
        <f>IF('各会計、関係団体の財政状況及び健全化判断比率'!B34="","",'各会計、関係団体の財政状況及び健全化判断比率'!B34)</f>
        <v>平内町農業集落排水事業特別会計</v>
      </c>
      <c r="BH35" s="355"/>
      <c r="BI35" s="355"/>
      <c r="BJ35" s="355"/>
      <c r="BK35" s="355"/>
      <c r="BL35" s="355"/>
      <c r="BM35" s="355"/>
      <c r="BN35" s="355"/>
      <c r="BO35" s="355"/>
      <c r="BP35" s="355"/>
      <c r="BQ35" s="355"/>
      <c r="BR35" s="355"/>
      <c r="BS35" s="355"/>
      <c r="BT35" s="355"/>
      <c r="BU35" s="355"/>
      <c r="BV35" s="174"/>
      <c r="BW35" s="354">
        <f t="shared" ref="BW35:BW43" si="2">IF(BY35="","",BW34+1)</f>
        <v>12</v>
      </c>
      <c r="BX35" s="354"/>
      <c r="BY35" s="355" t="str">
        <f>IF('各会計、関係団体の財政状況及び健全化判断比率'!B69="","",'各会計、関係団体の財政状況及び健全化判断比率'!B69)</f>
        <v>青森県市町村職員退職手当組合</v>
      </c>
      <c r="BZ35" s="355"/>
      <c r="CA35" s="355"/>
      <c r="CB35" s="355"/>
      <c r="CC35" s="355"/>
      <c r="CD35" s="355"/>
      <c r="CE35" s="355"/>
      <c r="CF35" s="355"/>
      <c r="CG35" s="355"/>
      <c r="CH35" s="355"/>
      <c r="CI35" s="355"/>
      <c r="CJ35" s="355"/>
      <c r="CK35" s="355"/>
      <c r="CL35" s="355"/>
      <c r="CM35" s="355"/>
      <c r="CN35" s="174"/>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79"/>
    </row>
    <row r="36" spans="1:113" ht="32.25" customHeight="1" x14ac:dyDescent="0.15">
      <c r="A36" s="174"/>
      <c r="B36" s="201"/>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4"/>
      <c r="U36" s="354">
        <f t="shared" ref="U36:U43" si="4">IF(W36="","",U35+1)</f>
        <v>4</v>
      </c>
      <c r="V36" s="354"/>
      <c r="W36" s="355" t="str">
        <f>IF('各会計、関係団体の財政状況及び健全化判断比率'!B30="","",'各会計、関係団体の財政状況及び健全化判断比率'!B30)</f>
        <v>平内町後期高齢者医療特別会計</v>
      </c>
      <c r="X36" s="355"/>
      <c r="Y36" s="355"/>
      <c r="Z36" s="355"/>
      <c r="AA36" s="355"/>
      <c r="AB36" s="355"/>
      <c r="AC36" s="355"/>
      <c r="AD36" s="355"/>
      <c r="AE36" s="355"/>
      <c r="AF36" s="355"/>
      <c r="AG36" s="355"/>
      <c r="AH36" s="355"/>
      <c r="AI36" s="355"/>
      <c r="AJ36" s="355"/>
      <c r="AK36" s="355"/>
      <c r="AL36" s="174"/>
      <c r="AM36" s="354" t="str">
        <f t="shared" si="0"/>
        <v/>
      </c>
      <c r="AN36" s="354"/>
      <c r="AO36" s="355"/>
      <c r="AP36" s="355"/>
      <c r="AQ36" s="355"/>
      <c r="AR36" s="355"/>
      <c r="AS36" s="355"/>
      <c r="AT36" s="355"/>
      <c r="AU36" s="355"/>
      <c r="AV36" s="355"/>
      <c r="AW36" s="355"/>
      <c r="AX36" s="355"/>
      <c r="AY36" s="355"/>
      <c r="AZ36" s="355"/>
      <c r="BA36" s="355"/>
      <c r="BB36" s="355"/>
      <c r="BC36" s="355"/>
      <c r="BD36" s="174"/>
      <c r="BE36" s="354">
        <f t="shared" si="1"/>
        <v>9</v>
      </c>
      <c r="BF36" s="354"/>
      <c r="BG36" s="355" t="str">
        <f>IF('各会計、関係団体の財政状況及び健全化判断比率'!B35="","",'各会計、関係団体の財政状況及び健全化判断比率'!B35)</f>
        <v>平内町漁業集落環境整備事業特別会計</v>
      </c>
      <c r="BH36" s="355"/>
      <c r="BI36" s="355"/>
      <c r="BJ36" s="355"/>
      <c r="BK36" s="355"/>
      <c r="BL36" s="355"/>
      <c r="BM36" s="355"/>
      <c r="BN36" s="355"/>
      <c r="BO36" s="355"/>
      <c r="BP36" s="355"/>
      <c r="BQ36" s="355"/>
      <c r="BR36" s="355"/>
      <c r="BS36" s="355"/>
      <c r="BT36" s="355"/>
      <c r="BU36" s="355"/>
      <c r="BV36" s="174"/>
      <c r="BW36" s="354">
        <f t="shared" si="2"/>
        <v>13</v>
      </c>
      <c r="BX36" s="354"/>
      <c r="BY36" s="355" t="str">
        <f>IF('各会計、関係団体の財政状況及び健全化判断比率'!B70="","",'各会計、関係団体の財政状況及び健全化判断比率'!B70)</f>
        <v>青森県後期高齢者医療広域連合（一般会計）</v>
      </c>
      <c r="BZ36" s="355"/>
      <c r="CA36" s="355"/>
      <c r="CB36" s="355"/>
      <c r="CC36" s="355"/>
      <c r="CD36" s="355"/>
      <c r="CE36" s="355"/>
      <c r="CF36" s="355"/>
      <c r="CG36" s="355"/>
      <c r="CH36" s="355"/>
      <c r="CI36" s="355"/>
      <c r="CJ36" s="355"/>
      <c r="CK36" s="355"/>
      <c r="CL36" s="355"/>
      <c r="CM36" s="355"/>
      <c r="CN36" s="174"/>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79"/>
    </row>
    <row r="37" spans="1:113" ht="32.25" customHeight="1" x14ac:dyDescent="0.15">
      <c r="A37" s="174"/>
      <c r="B37" s="201"/>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4"/>
      <c r="U37" s="354" t="str">
        <f t="shared" si="4"/>
        <v/>
      </c>
      <c r="V37" s="354"/>
      <c r="W37" s="355"/>
      <c r="X37" s="355"/>
      <c r="Y37" s="355"/>
      <c r="Z37" s="355"/>
      <c r="AA37" s="355"/>
      <c r="AB37" s="355"/>
      <c r="AC37" s="355"/>
      <c r="AD37" s="355"/>
      <c r="AE37" s="355"/>
      <c r="AF37" s="355"/>
      <c r="AG37" s="355"/>
      <c r="AH37" s="355"/>
      <c r="AI37" s="355"/>
      <c r="AJ37" s="355"/>
      <c r="AK37" s="355"/>
      <c r="AL37" s="174"/>
      <c r="AM37" s="354" t="str">
        <f t="shared" si="0"/>
        <v/>
      </c>
      <c r="AN37" s="354"/>
      <c r="AO37" s="355"/>
      <c r="AP37" s="355"/>
      <c r="AQ37" s="355"/>
      <c r="AR37" s="355"/>
      <c r="AS37" s="355"/>
      <c r="AT37" s="355"/>
      <c r="AU37" s="355"/>
      <c r="AV37" s="355"/>
      <c r="AW37" s="355"/>
      <c r="AX37" s="355"/>
      <c r="AY37" s="355"/>
      <c r="AZ37" s="355"/>
      <c r="BA37" s="355"/>
      <c r="BB37" s="355"/>
      <c r="BC37" s="355"/>
      <c r="BD37" s="174"/>
      <c r="BE37" s="354">
        <f t="shared" si="1"/>
        <v>10</v>
      </c>
      <c r="BF37" s="354"/>
      <c r="BG37" s="355" t="str">
        <f>IF('各会計、関係団体の財政状況及び健全化判断比率'!B36="","",'各会計、関係団体の財政状況及び健全化判断比率'!B36)</f>
        <v>平内町特殊索道事業特別会計</v>
      </c>
      <c r="BH37" s="355"/>
      <c r="BI37" s="355"/>
      <c r="BJ37" s="355"/>
      <c r="BK37" s="355"/>
      <c r="BL37" s="355"/>
      <c r="BM37" s="355"/>
      <c r="BN37" s="355"/>
      <c r="BO37" s="355"/>
      <c r="BP37" s="355"/>
      <c r="BQ37" s="355"/>
      <c r="BR37" s="355"/>
      <c r="BS37" s="355"/>
      <c r="BT37" s="355"/>
      <c r="BU37" s="355"/>
      <c r="BV37" s="174"/>
      <c r="BW37" s="354">
        <f t="shared" si="2"/>
        <v>14</v>
      </c>
      <c r="BX37" s="354"/>
      <c r="BY37" s="355" t="str">
        <f>IF('各会計、関係団体の財政状況及び健全化判断比率'!B71="","",'各会計、関係団体の財政状況及び健全化判断比率'!B71)</f>
        <v>青森県後期高齢者医療広域連合（後期高齢者医療特別会計）</v>
      </c>
      <c r="BZ37" s="355"/>
      <c r="CA37" s="355"/>
      <c r="CB37" s="355"/>
      <c r="CC37" s="355"/>
      <c r="CD37" s="355"/>
      <c r="CE37" s="355"/>
      <c r="CF37" s="355"/>
      <c r="CG37" s="355"/>
      <c r="CH37" s="355"/>
      <c r="CI37" s="355"/>
      <c r="CJ37" s="355"/>
      <c r="CK37" s="355"/>
      <c r="CL37" s="355"/>
      <c r="CM37" s="355"/>
      <c r="CN37" s="174"/>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79"/>
    </row>
    <row r="38" spans="1:113" ht="32.25" customHeight="1" x14ac:dyDescent="0.15">
      <c r="A38" s="174"/>
      <c r="B38" s="201"/>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4"/>
      <c r="U38" s="354" t="str">
        <f t="shared" si="4"/>
        <v/>
      </c>
      <c r="V38" s="354"/>
      <c r="W38" s="355"/>
      <c r="X38" s="355"/>
      <c r="Y38" s="355"/>
      <c r="Z38" s="355"/>
      <c r="AA38" s="355"/>
      <c r="AB38" s="355"/>
      <c r="AC38" s="355"/>
      <c r="AD38" s="355"/>
      <c r="AE38" s="355"/>
      <c r="AF38" s="355"/>
      <c r="AG38" s="355"/>
      <c r="AH38" s="355"/>
      <c r="AI38" s="355"/>
      <c r="AJ38" s="355"/>
      <c r="AK38" s="355"/>
      <c r="AL38" s="174"/>
      <c r="AM38" s="354" t="str">
        <f t="shared" si="0"/>
        <v/>
      </c>
      <c r="AN38" s="354"/>
      <c r="AO38" s="355"/>
      <c r="AP38" s="355"/>
      <c r="AQ38" s="355"/>
      <c r="AR38" s="355"/>
      <c r="AS38" s="355"/>
      <c r="AT38" s="355"/>
      <c r="AU38" s="355"/>
      <c r="AV38" s="355"/>
      <c r="AW38" s="355"/>
      <c r="AX38" s="355"/>
      <c r="AY38" s="355"/>
      <c r="AZ38" s="355"/>
      <c r="BA38" s="355"/>
      <c r="BB38" s="355"/>
      <c r="BC38" s="355"/>
      <c r="BD38" s="174"/>
      <c r="BE38" s="354" t="str">
        <f t="shared" si="1"/>
        <v/>
      </c>
      <c r="BF38" s="354"/>
      <c r="BG38" s="355"/>
      <c r="BH38" s="355"/>
      <c r="BI38" s="355"/>
      <c r="BJ38" s="355"/>
      <c r="BK38" s="355"/>
      <c r="BL38" s="355"/>
      <c r="BM38" s="355"/>
      <c r="BN38" s="355"/>
      <c r="BO38" s="355"/>
      <c r="BP38" s="355"/>
      <c r="BQ38" s="355"/>
      <c r="BR38" s="355"/>
      <c r="BS38" s="355"/>
      <c r="BT38" s="355"/>
      <c r="BU38" s="355"/>
      <c r="BV38" s="174"/>
      <c r="BW38" s="354">
        <f t="shared" si="2"/>
        <v>15</v>
      </c>
      <c r="BX38" s="354"/>
      <c r="BY38" s="355" t="str">
        <f>IF('各会計、関係団体の財政状況及び健全化判断比率'!B72="","",'各会計、関係団体の財政状況及び健全化判断比率'!B72)</f>
        <v>青森県交通災害共済組合</v>
      </c>
      <c r="BZ38" s="355"/>
      <c r="CA38" s="355"/>
      <c r="CB38" s="355"/>
      <c r="CC38" s="355"/>
      <c r="CD38" s="355"/>
      <c r="CE38" s="355"/>
      <c r="CF38" s="355"/>
      <c r="CG38" s="355"/>
      <c r="CH38" s="355"/>
      <c r="CI38" s="355"/>
      <c r="CJ38" s="355"/>
      <c r="CK38" s="355"/>
      <c r="CL38" s="355"/>
      <c r="CM38" s="355"/>
      <c r="CN38" s="174"/>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79"/>
    </row>
    <row r="39" spans="1:113" ht="32.25" customHeight="1" x14ac:dyDescent="0.15">
      <c r="A39" s="174"/>
      <c r="B39" s="201"/>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4"/>
      <c r="U39" s="354" t="str">
        <f t="shared" si="4"/>
        <v/>
      </c>
      <c r="V39" s="354"/>
      <c r="W39" s="355"/>
      <c r="X39" s="355"/>
      <c r="Y39" s="355"/>
      <c r="Z39" s="355"/>
      <c r="AA39" s="355"/>
      <c r="AB39" s="355"/>
      <c r="AC39" s="355"/>
      <c r="AD39" s="355"/>
      <c r="AE39" s="355"/>
      <c r="AF39" s="355"/>
      <c r="AG39" s="355"/>
      <c r="AH39" s="355"/>
      <c r="AI39" s="355"/>
      <c r="AJ39" s="355"/>
      <c r="AK39" s="355"/>
      <c r="AL39" s="174"/>
      <c r="AM39" s="354" t="str">
        <f t="shared" si="0"/>
        <v/>
      </c>
      <c r="AN39" s="354"/>
      <c r="AO39" s="355"/>
      <c r="AP39" s="355"/>
      <c r="AQ39" s="355"/>
      <c r="AR39" s="355"/>
      <c r="AS39" s="355"/>
      <c r="AT39" s="355"/>
      <c r="AU39" s="355"/>
      <c r="AV39" s="355"/>
      <c r="AW39" s="355"/>
      <c r="AX39" s="355"/>
      <c r="AY39" s="355"/>
      <c r="AZ39" s="355"/>
      <c r="BA39" s="355"/>
      <c r="BB39" s="355"/>
      <c r="BC39" s="355"/>
      <c r="BD39" s="174"/>
      <c r="BE39" s="354" t="str">
        <f t="shared" si="1"/>
        <v/>
      </c>
      <c r="BF39" s="354"/>
      <c r="BG39" s="355"/>
      <c r="BH39" s="355"/>
      <c r="BI39" s="355"/>
      <c r="BJ39" s="355"/>
      <c r="BK39" s="355"/>
      <c r="BL39" s="355"/>
      <c r="BM39" s="355"/>
      <c r="BN39" s="355"/>
      <c r="BO39" s="355"/>
      <c r="BP39" s="355"/>
      <c r="BQ39" s="355"/>
      <c r="BR39" s="355"/>
      <c r="BS39" s="355"/>
      <c r="BT39" s="355"/>
      <c r="BU39" s="355"/>
      <c r="BV39" s="174"/>
      <c r="BW39" s="354">
        <f t="shared" si="2"/>
        <v>16</v>
      </c>
      <c r="BX39" s="354"/>
      <c r="BY39" s="355" t="str">
        <f>IF('各会計、関係団体の財政状況及び健全化判断比率'!B73="","",'各会計、関係団体の財政状況及び健全化判断比率'!B73)</f>
        <v>青森県市町村総合事務組合</v>
      </c>
      <c r="BZ39" s="355"/>
      <c r="CA39" s="355"/>
      <c r="CB39" s="355"/>
      <c r="CC39" s="355"/>
      <c r="CD39" s="355"/>
      <c r="CE39" s="355"/>
      <c r="CF39" s="355"/>
      <c r="CG39" s="355"/>
      <c r="CH39" s="355"/>
      <c r="CI39" s="355"/>
      <c r="CJ39" s="355"/>
      <c r="CK39" s="355"/>
      <c r="CL39" s="355"/>
      <c r="CM39" s="355"/>
      <c r="CN39" s="174"/>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79"/>
    </row>
    <row r="40" spans="1:113" ht="32.25" customHeight="1" x14ac:dyDescent="0.15">
      <c r="A40" s="174"/>
      <c r="B40" s="201"/>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4"/>
      <c r="U40" s="354" t="str">
        <f t="shared" si="4"/>
        <v/>
      </c>
      <c r="V40" s="354"/>
      <c r="W40" s="355"/>
      <c r="X40" s="355"/>
      <c r="Y40" s="355"/>
      <c r="Z40" s="355"/>
      <c r="AA40" s="355"/>
      <c r="AB40" s="355"/>
      <c r="AC40" s="355"/>
      <c r="AD40" s="355"/>
      <c r="AE40" s="355"/>
      <c r="AF40" s="355"/>
      <c r="AG40" s="355"/>
      <c r="AH40" s="355"/>
      <c r="AI40" s="355"/>
      <c r="AJ40" s="355"/>
      <c r="AK40" s="355"/>
      <c r="AL40" s="174"/>
      <c r="AM40" s="354" t="str">
        <f t="shared" si="0"/>
        <v/>
      </c>
      <c r="AN40" s="354"/>
      <c r="AO40" s="355"/>
      <c r="AP40" s="355"/>
      <c r="AQ40" s="355"/>
      <c r="AR40" s="355"/>
      <c r="AS40" s="355"/>
      <c r="AT40" s="355"/>
      <c r="AU40" s="355"/>
      <c r="AV40" s="355"/>
      <c r="AW40" s="355"/>
      <c r="AX40" s="355"/>
      <c r="AY40" s="355"/>
      <c r="AZ40" s="355"/>
      <c r="BA40" s="355"/>
      <c r="BB40" s="355"/>
      <c r="BC40" s="355"/>
      <c r="BD40" s="174"/>
      <c r="BE40" s="354" t="str">
        <f t="shared" si="1"/>
        <v/>
      </c>
      <c r="BF40" s="354"/>
      <c r="BG40" s="355"/>
      <c r="BH40" s="355"/>
      <c r="BI40" s="355"/>
      <c r="BJ40" s="355"/>
      <c r="BK40" s="355"/>
      <c r="BL40" s="355"/>
      <c r="BM40" s="355"/>
      <c r="BN40" s="355"/>
      <c r="BO40" s="355"/>
      <c r="BP40" s="355"/>
      <c r="BQ40" s="355"/>
      <c r="BR40" s="355"/>
      <c r="BS40" s="355"/>
      <c r="BT40" s="355"/>
      <c r="BU40" s="355"/>
      <c r="BV40" s="174"/>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4"/>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79"/>
    </row>
    <row r="41" spans="1:113" ht="32.25" customHeight="1" x14ac:dyDescent="0.15">
      <c r="A41" s="174"/>
      <c r="B41" s="201"/>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4"/>
      <c r="U41" s="354" t="str">
        <f t="shared" si="4"/>
        <v/>
      </c>
      <c r="V41" s="354"/>
      <c r="W41" s="355"/>
      <c r="X41" s="355"/>
      <c r="Y41" s="355"/>
      <c r="Z41" s="355"/>
      <c r="AA41" s="355"/>
      <c r="AB41" s="355"/>
      <c r="AC41" s="355"/>
      <c r="AD41" s="355"/>
      <c r="AE41" s="355"/>
      <c r="AF41" s="355"/>
      <c r="AG41" s="355"/>
      <c r="AH41" s="355"/>
      <c r="AI41" s="355"/>
      <c r="AJ41" s="355"/>
      <c r="AK41" s="355"/>
      <c r="AL41" s="174"/>
      <c r="AM41" s="354" t="str">
        <f t="shared" si="0"/>
        <v/>
      </c>
      <c r="AN41" s="354"/>
      <c r="AO41" s="355"/>
      <c r="AP41" s="355"/>
      <c r="AQ41" s="355"/>
      <c r="AR41" s="355"/>
      <c r="AS41" s="355"/>
      <c r="AT41" s="355"/>
      <c r="AU41" s="355"/>
      <c r="AV41" s="355"/>
      <c r="AW41" s="355"/>
      <c r="AX41" s="355"/>
      <c r="AY41" s="355"/>
      <c r="AZ41" s="355"/>
      <c r="BA41" s="355"/>
      <c r="BB41" s="355"/>
      <c r="BC41" s="355"/>
      <c r="BD41" s="174"/>
      <c r="BE41" s="354" t="str">
        <f t="shared" si="1"/>
        <v/>
      </c>
      <c r="BF41" s="354"/>
      <c r="BG41" s="355"/>
      <c r="BH41" s="355"/>
      <c r="BI41" s="355"/>
      <c r="BJ41" s="355"/>
      <c r="BK41" s="355"/>
      <c r="BL41" s="355"/>
      <c r="BM41" s="355"/>
      <c r="BN41" s="355"/>
      <c r="BO41" s="355"/>
      <c r="BP41" s="355"/>
      <c r="BQ41" s="355"/>
      <c r="BR41" s="355"/>
      <c r="BS41" s="355"/>
      <c r="BT41" s="355"/>
      <c r="BU41" s="355"/>
      <c r="BV41" s="174"/>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4"/>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79"/>
    </row>
    <row r="42" spans="1:113" ht="32.25" customHeight="1" x14ac:dyDescent="0.15">
      <c r="B42" s="201"/>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4"/>
      <c r="U42" s="354" t="str">
        <f t="shared" si="4"/>
        <v/>
      </c>
      <c r="V42" s="354"/>
      <c r="W42" s="355"/>
      <c r="X42" s="355"/>
      <c r="Y42" s="355"/>
      <c r="Z42" s="355"/>
      <c r="AA42" s="355"/>
      <c r="AB42" s="355"/>
      <c r="AC42" s="355"/>
      <c r="AD42" s="355"/>
      <c r="AE42" s="355"/>
      <c r="AF42" s="355"/>
      <c r="AG42" s="355"/>
      <c r="AH42" s="355"/>
      <c r="AI42" s="355"/>
      <c r="AJ42" s="355"/>
      <c r="AK42" s="355"/>
      <c r="AL42" s="174"/>
      <c r="AM42" s="354" t="str">
        <f t="shared" si="0"/>
        <v/>
      </c>
      <c r="AN42" s="354"/>
      <c r="AO42" s="355"/>
      <c r="AP42" s="355"/>
      <c r="AQ42" s="355"/>
      <c r="AR42" s="355"/>
      <c r="AS42" s="355"/>
      <c r="AT42" s="355"/>
      <c r="AU42" s="355"/>
      <c r="AV42" s="355"/>
      <c r="AW42" s="355"/>
      <c r="AX42" s="355"/>
      <c r="AY42" s="355"/>
      <c r="AZ42" s="355"/>
      <c r="BA42" s="355"/>
      <c r="BB42" s="355"/>
      <c r="BC42" s="355"/>
      <c r="BD42" s="174"/>
      <c r="BE42" s="354" t="str">
        <f t="shared" si="1"/>
        <v/>
      </c>
      <c r="BF42" s="354"/>
      <c r="BG42" s="355"/>
      <c r="BH42" s="355"/>
      <c r="BI42" s="355"/>
      <c r="BJ42" s="355"/>
      <c r="BK42" s="355"/>
      <c r="BL42" s="355"/>
      <c r="BM42" s="355"/>
      <c r="BN42" s="355"/>
      <c r="BO42" s="355"/>
      <c r="BP42" s="355"/>
      <c r="BQ42" s="355"/>
      <c r="BR42" s="355"/>
      <c r="BS42" s="355"/>
      <c r="BT42" s="355"/>
      <c r="BU42" s="355"/>
      <c r="BV42" s="174"/>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4"/>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79"/>
    </row>
    <row r="43" spans="1:113" ht="32.25" customHeight="1" x14ac:dyDescent="0.15">
      <c r="B43" s="201"/>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4"/>
      <c r="U43" s="354" t="str">
        <f t="shared" si="4"/>
        <v/>
      </c>
      <c r="V43" s="354"/>
      <c r="W43" s="355"/>
      <c r="X43" s="355"/>
      <c r="Y43" s="355"/>
      <c r="Z43" s="355"/>
      <c r="AA43" s="355"/>
      <c r="AB43" s="355"/>
      <c r="AC43" s="355"/>
      <c r="AD43" s="355"/>
      <c r="AE43" s="355"/>
      <c r="AF43" s="355"/>
      <c r="AG43" s="355"/>
      <c r="AH43" s="355"/>
      <c r="AI43" s="355"/>
      <c r="AJ43" s="355"/>
      <c r="AK43" s="355"/>
      <c r="AL43" s="174"/>
      <c r="AM43" s="354" t="str">
        <f t="shared" si="0"/>
        <v/>
      </c>
      <c r="AN43" s="354"/>
      <c r="AO43" s="355"/>
      <c r="AP43" s="355"/>
      <c r="AQ43" s="355"/>
      <c r="AR43" s="355"/>
      <c r="AS43" s="355"/>
      <c r="AT43" s="355"/>
      <c r="AU43" s="355"/>
      <c r="AV43" s="355"/>
      <c r="AW43" s="355"/>
      <c r="AX43" s="355"/>
      <c r="AY43" s="355"/>
      <c r="AZ43" s="355"/>
      <c r="BA43" s="355"/>
      <c r="BB43" s="355"/>
      <c r="BC43" s="355"/>
      <c r="BD43" s="174"/>
      <c r="BE43" s="354" t="str">
        <f t="shared" si="1"/>
        <v/>
      </c>
      <c r="BF43" s="354"/>
      <c r="BG43" s="355"/>
      <c r="BH43" s="355"/>
      <c r="BI43" s="355"/>
      <c r="BJ43" s="355"/>
      <c r="BK43" s="355"/>
      <c r="BL43" s="355"/>
      <c r="BM43" s="355"/>
      <c r="BN43" s="355"/>
      <c r="BO43" s="355"/>
      <c r="BP43" s="355"/>
      <c r="BQ43" s="355"/>
      <c r="BR43" s="355"/>
      <c r="BS43" s="355"/>
      <c r="BT43" s="355"/>
      <c r="BU43" s="355"/>
      <c r="BV43" s="174"/>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4"/>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79"/>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qI6lQCmUllY9ABdhgpw60evFzi+5qd496FXVAknpEARghfFlM2+Ee48AaJ29Zq5EJ9/M/MDwE0BOpAp7eIkyg==" saltValue="NM1ds4Lid/DxNaFVarHH6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SheetLayoutView="100" workbookViewId="0">
      <selection activeCell="H40" sqref="H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36" t="s">
        <v>584</v>
      </c>
      <c r="D34" s="1136"/>
      <c r="E34" s="1137"/>
      <c r="F34" s="32">
        <v>2.2000000000000002</v>
      </c>
      <c r="G34" s="33">
        <v>2.36</v>
      </c>
      <c r="H34" s="33">
        <v>2.69</v>
      </c>
      <c r="I34" s="33">
        <v>3.04</v>
      </c>
      <c r="J34" s="34">
        <v>3.65</v>
      </c>
      <c r="K34" s="22"/>
      <c r="L34" s="22"/>
      <c r="M34" s="22"/>
      <c r="N34" s="22"/>
      <c r="O34" s="22"/>
      <c r="P34" s="22"/>
    </row>
    <row r="35" spans="1:16" ht="39" customHeight="1" x14ac:dyDescent="0.15">
      <c r="A35" s="22"/>
      <c r="B35" s="35"/>
      <c r="C35" s="1132" t="s">
        <v>585</v>
      </c>
      <c r="D35" s="1132"/>
      <c r="E35" s="1133"/>
      <c r="F35" s="36">
        <v>2.97</v>
      </c>
      <c r="G35" s="37">
        <v>3.93</v>
      </c>
      <c r="H35" s="37">
        <v>3.6</v>
      </c>
      <c r="I35" s="37">
        <v>3.64</v>
      </c>
      <c r="J35" s="38">
        <v>3.43</v>
      </c>
      <c r="K35" s="22"/>
      <c r="L35" s="22"/>
      <c r="M35" s="22"/>
      <c r="N35" s="22"/>
      <c r="O35" s="22"/>
      <c r="P35" s="22"/>
    </row>
    <row r="36" spans="1:16" ht="39" customHeight="1" x14ac:dyDescent="0.15">
      <c r="A36" s="22"/>
      <c r="B36" s="35"/>
      <c r="C36" s="1132" t="s">
        <v>586</v>
      </c>
      <c r="D36" s="1132"/>
      <c r="E36" s="1133"/>
      <c r="F36" s="36">
        <v>3.49</v>
      </c>
      <c r="G36" s="37">
        <v>3.64</v>
      </c>
      <c r="H36" s="37">
        <v>3.67</v>
      </c>
      <c r="I36" s="37">
        <v>3.68</v>
      </c>
      <c r="J36" s="38">
        <v>2.81</v>
      </c>
      <c r="K36" s="22"/>
      <c r="L36" s="22"/>
      <c r="M36" s="22"/>
      <c r="N36" s="22"/>
      <c r="O36" s="22"/>
      <c r="P36" s="22"/>
    </row>
    <row r="37" spans="1:16" ht="39" customHeight="1" x14ac:dyDescent="0.15">
      <c r="A37" s="22"/>
      <c r="B37" s="35"/>
      <c r="C37" s="1132" t="s">
        <v>587</v>
      </c>
      <c r="D37" s="1132"/>
      <c r="E37" s="1133"/>
      <c r="F37" s="36">
        <v>0.79</v>
      </c>
      <c r="G37" s="37">
        <v>1.02</v>
      </c>
      <c r="H37" s="37">
        <v>0.3</v>
      </c>
      <c r="I37" s="37">
        <v>0.46</v>
      </c>
      <c r="J37" s="38">
        <v>2.34</v>
      </c>
      <c r="K37" s="22"/>
      <c r="L37" s="22"/>
      <c r="M37" s="22"/>
      <c r="N37" s="22"/>
      <c r="O37" s="22"/>
      <c r="P37" s="22"/>
    </row>
    <row r="38" spans="1:16" ht="39" customHeight="1" x14ac:dyDescent="0.15">
      <c r="A38" s="22"/>
      <c r="B38" s="35"/>
      <c r="C38" s="1132" t="s">
        <v>588</v>
      </c>
      <c r="D38" s="1132"/>
      <c r="E38" s="1133"/>
      <c r="F38" s="36">
        <v>2.1</v>
      </c>
      <c r="G38" s="37">
        <v>2.0499999999999998</v>
      </c>
      <c r="H38" s="37">
        <v>2.67</v>
      </c>
      <c r="I38" s="37">
        <v>1.98</v>
      </c>
      <c r="J38" s="38">
        <v>0.6</v>
      </c>
      <c r="K38" s="22"/>
      <c r="L38" s="22"/>
      <c r="M38" s="22"/>
      <c r="N38" s="22"/>
      <c r="O38" s="22"/>
      <c r="P38" s="22"/>
    </row>
    <row r="39" spans="1:16" ht="39" customHeight="1" x14ac:dyDescent="0.15">
      <c r="A39" s="22"/>
      <c r="B39" s="35"/>
      <c r="C39" s="1132" t="s">
        <v>589</v>
      </c>
      <c r="D39" s="1132"/>
      <c r="E39" s="1133"/>
      <c r="F39" s="36">
        <v>0.01</v>
      </c>
      <c r="G39" s="37">
        <v>0.08</v>
      </c>
      <c r="H39" s="37">
        <v>0.05</v>
      </c>
      <c r="I39" s="37">
        <v>0.04</v>
      </c>
      <c r="J39" s="38">
        <v>0.04</v>
      </c>
      <c r="K39" s="22"/>
      <c r="L39" s="22"/>
      <c r="M39" s="22"/>
      <c r="N39" s="22"/>
      <c r="O39" s="22"/>
      <c r="P39" s="22"/>
    </row>
    <row r="40" spans="1:16" ht="39" customHeight="1" x14ac:dyDescent="0.15">
      <c r="A40" s="22"/>
      <c r="B40" s="35"/>
      <c r="C40" s="1132" t="s">
        <v>590</v>
      </c>
      <c r="D40" s="1132"/>
      <c r="E40" s="1133"/>
      <c r="F40" s="36">
        <v>0.01</v>
      </c>
      <c r="G40" s="37">
        <v>0.01</v>
      </c>
      <c r="H40" s="37">
        <v>0.01</v>
      </c>
      <c r="I40" s="37">
        <v>0.03</v>
      </c>
      <c r="J40" s="38">
        <v>0.03</v>
      </c>
      <c r="K40" s="22"/>
      <c r="L40" s="22"/>
      <c r="M40" s="22"/>
      <c r="N40" s="22"/>
      <c r="O40" s="22"/>
      <c r="P40" s="22"/>
    </row>
    <row r="41" spans="1:16" ht="39" customHeight="1" x14ac:dyDescent="0.15">
      <c r="A41" s="22"/>
      <c r="B41" s="35"/>
      <c r="C41" s="1132" t="s">
        <v>591</v>
      </c>
      <c r="D41" s="1132"/>
      <c r="E41" s="1133"/>
      <c r="F41" s="36">
        <v>0</v>
      </c>
      <c r="G41" s="37">
        <v>0.01</v>
      </c>
      <c r="H41" s="37">
        <v>0.01</v>
      </c>
      <c r="I41" s="37">
        <v>0.02</v>
      </c>
      <c r="J41" s="38">
        <v>0.03</v>
      </c>
      <c r="K41" s="22"/>
      <c r="L41" s="22"/>
      <c r="M41" s="22"/>
      <c r="N41" s="22"/>
      <c r="O41" s="22"/>
      <c r="P41" s="22"/>
    </row>
    <row r="42" spans="1:16" ht="39" customHeight="1" x14ac:dyDescent="0.15">
      <c r="A42" s="22"/>
      <c r="B42" s="39"/>
      <c r="C42" s="1132" t="s">
        <v>592</v>
      </c>
      <c r="D42" s="1132"/>
      <c r="E42" s="1133"/>
      <c r="F42" s="36" t="s">
        <v>535</v>
      </c>
      <c r="G42" s="37" t="s">
        <v>535</v>
      </c>
      <c r="H42" s="37" t="s">
        <v>535</v>
      </c>
      <c r="I42" s="37" t="s">
        <v>535</v>
      </c>
      <c r="J42" s="38" t="s">
        <v>535</v>
      </c>
      <c r="K42" s="22"/>
      <c r="L42" s="22"/>
      <c r="M42" s="22"/>
      <c r="N42" s="22"/>
      <c r="O42" s="22"/>
      <c r="P42" s="22"/>
    </row>
    <row r="43" spans="1:16" ht="39" customHeight="1" thickBot="1" x14ac:dyDescent="0.2">
      <c r="A43" s="22"/>
      <c r="B43" s="40"/>
      <c r="C43" s="1134" t="s">
        <v>593</v>
      </c>
      <c r="D43" s="1134"/>
      <c r="E43" s="1135"/>
      <c r="F43" s="41">
        <v>0.08</v>
      </c>
      <c r="G43" s="42">
        <v>0.03</v>
      </c>
      <c r="H43" s="42">
        <v>0.02</v>
      </c>
      <c r="I43" s="42">
        <v>0.01</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huDZF7X+U/RGhizN756n2sv2GLKyFXiHnRgtbtSq8PYL41IXvDIYotkAhvdgYke2g/rxfuwV6KkWRqMRkw4qw==" saltValue="J013RucvzQHYojevorIW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5" zoomScaleSheetLayoutView="55" workbookViewId="0">
      <selection activeCell="O59" sqref="O5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576</v>
      </c>
      <c r="L44" s="54" t="s">
        <v>577</v>
      </c>
      <c r="M44" s="54" t="s">
        <v>578</v>
      </c>
      <c r="N44" s="54" t="s">
        <v>579</v>
      </c>
      <c r="O44" s="55" t="s">
        <v>580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557</v>
      </c>
      <c r="L45" s="58">
        <v>507</v>
      </c>
      <c r="M45" s="58">
        <v>492</v>
      </c>
      <c r="N45" s="58">
        <v>548</v>
      </c>
      <c r="O45" s="59">
        <v>609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535</v>
      </c>
      <c r="L46" s="62" t="s">
        <v>535</v>
      </c>
      <c r="M46" s="62" t="s">
        <v>535</v>
      </c>
      <c r="N46" s="62" t="s">
        <v>535</v>
      </c>
      <c r="O46" s="63" t="s">
        <v>535</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535</v>
      </c>
      <c r="L47" s="62" t="s">
        <v>535</v>
      </c>
      <c r="M47" s="62" t="s">
        <v>535</v>
      </c>
      <c r="N47" s="62" t="s">
        <v>535</v>
      </c>
      <c r="O47" s="63" t="s">
        <v>535</v>
      </c>
      <c r="P47" s="46"/>
      <c r="Q47" s="46"/>
      <c r="R47" s="46"/>
      <c r="S47" s="46"/>
      <c r="T47" s="46"/>
      <c r="U47" s="46"/>
    </row>
    <row r="48" spans="1:21" ht="30.75" customHeight="1" x14ac:dyDescent="0.15">
      <c r="A48" s="46"/>
      <c r="B48" s="1163"/>
      <c r="C48" s="1164"/>
      <c r="D48" s="60"/>
      <c r="E48" s="1140" t="s">
        <v>15</v>
      </c>
      <c r="F48" s="1140"/>
      <c r="G48" s="1140"/>
      <c r="H48" s="1140"/>
      <c r="I48" s="1140"/>
      <c r="J48" s="1141"/>
      <c r="K48" s="61">
        <v>408</v>
      </c>
      <c r="L48" s="62">
        <v>407</v>
      </c>
      <c r="M48" s="62">
        <v>404</v>
      </c>
      <c r="N48" s="62">
        <v>419</v>
      </c>
      <c r="O48" s="63">
        <v>416</v>
      </c>
      <c r="P48" s="46"/>
      <c r="Q48" s="46"/>
      <c r="R48" s="46"/>
      <c r="S48" s="46"/>
      <c r="T48" s="46"/>
      <c r="U48" s="46"/>
    </row>
    <row r="49" spans="1:21" ht="30.75" customHeight="1" x14ac:dyDescent="0.15">
      <c r="A49" s="46"/>
      <c r="B49" s="1163"/>
      <c r="C49" s="1164"/>
      <c r="D49" s="60"/>
      <c r="E49" s="1140" t="s">
        <v>16</v>
      </c>
      <c r="F49" s="1140"/>
      <c r="G49" s="1140"/>
      <c r="H49" s="1140"/>
      <c r="I49" s="1140"/>
      <c r="J49" s="1141"/>
      <c r="K49" s="61">
        <v>14</v>
      </c>
      <c r="L49" s="62">
        <v>13</v>
      </c>
      <c r="M49" s="62">
        <v>16</v>
      </c>
      <c r="N49" s="62">
        <v>14</v>
      </c>
      <c r="O49" s="63">
        <v>16</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535</v>
      </c>
      <c r="L50" s="62" t="s">
        <v>535</v>
      </c>
      <c r="M50" s="62" t="s">
        <v>535</v>
      </c>
      <c r="N50" s="62" t="s">
        <v>535</v>
      </c>
      <c r="O50" s="63" t="s">
        <v>535</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600</v>
      </c>
      <c r="L52" s="62">
        <v>583</v>
      </c>
      <c r="M52" s="62">
        <v>574</v>
      </c>
      <c r="N52" s="62">
        <v>596</v>
      </c>
      <c r="O52" s="63">
        <v>612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379</v>
      </c>
      <c r="L53" s="67">
        <v>344</v>
      </c>
      <c r="M53" s="67">
        <v>338</v>
      </c>
      <c r="N53" s="67">
        <v>385</v>
      </c>
      <c r="O53" s="68">
        <v>429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594</v>
      </c>
      <c r="P56" s="46"/>
      <c r="Q56" s="46"/>
      <c r="R56" s="46"/>
      <c r="S56" s="46"/>
      <c r="T56" s="46"/>
      <c r="U56" s="46"/>
    </row>
    <row r="57" spans="1:21" ht="31.5" customHeight="1" thickBot="1" x14ac:dyDescent="0.2">
      <c r="A57" s="46"/>
      <c r="B57" s="74"/>
      <c r="C57" s="75"/>
      <c r="D57" s="75"/>
      <c r="E57" s="76"/>
      <c r="F57" s="76"/>
      <c r="G57" s="76"/>
      <c r="H57" s="76"/>
      <c r="I57" s="76"/>
      <c r="J57" s="77" t="s">
        <v>2</v>
      </c>
      <c r="K57" s="78" t="s">
        <v>595</v>
      </c>
      <c r="L57" s="79" t="s">
        <v>596</v>
      </c>
      <c r="M57" s="79" t="s">
        <v>597</v>
      </c>
      <c r="N57" s="79" t="s">
        <v>598</v>
      </c>
      <c r="O57" s="80" t="s">
        <v>599</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611</v>
      </c>
      <c r="L58" s="82" t="s">
        <v>611</v>
      </c>
      <c r="M58" s="82" t="s">
        <v>611</v>
      </c>
      <c r="N58" s="82" t="s">
        <v>611</v>
      </c>
      <c r="O58" s="83" t="s">
        <v>611</v>
      </c>
    </row>
    <row r="59" spans="1:21" ht="31.5" customHeight="1" x14ac:dyDescent="0.15">
      <c r="B59" s="1148"/>
      <c r="C59" s="1149"/>
      <c r="D59" s="1155" t="s">
        <v>28</v>
      </c>
      <c r="E59" s="1156"/>
      <c r="F59" s="1156"/>
      <c r="G59" s="1156"/>
      <c r="H59" s="1156"/>
      <c r="I59" s="1156"/>
      <c r="J59" s="1157"/>
      <c r="K59" s="84" t="s">
        <v>611</v>
      </c>
      <c r="L59" s="85" t="s">
        <v>611</v>
      </c>
      <c r="M59" s="85" t="s">
        <v>611</v>
      </c>
      <c r="N59" s="85" t="s">
        <v>611</v>
      </c>
      <c r="O59" s="350" t="s">
        <v>611</v>
      </c>
    </row>
    <row r="60" spans="1:21" ht="31.5" customHeight="1" thickBot="1" x14ac:dyDescent="0.2">
      <c r="B60" s="1150"/>
      <c r="C60" s="1151"/>
      <c r="D60" s="1158" t="s">
        <v>29</v>
      </c>
      <c r="E60" s="1159"/>
      <c r="F60" s="1159"/>
      <c r="G60" s="1159"/>
      <c r="H60" s="1159"/>
      <c r="I60" s="1159"/>
      <c r="J60" s="1160"/>
      <c r="K60" s="86" t="s">
        <v>611</v>
      </c>
      <c r="L60" s="87" t="s">
        <v>611</v>
      </c>
      <c r="M60" s="87" t="s">
        <v>611</v>
      </c>
      <c r="N60" s="87" t="s">
        <v>611</v>
      </c>
      <c r="O60" s="88" t="s">
        <v>535</v>
      </c>
    </row>
    <row r="61" spans="1:21" ht="24" customHeight="1" x14ac:dyDescent="0.15">
      <c r="B61" s="89"/>
      <c r="C61" s="89"/>
      <c r="D61" s="90" t="s">
        <v>30</v>
      </c>
      <c r="E61" s="91"/>
      <c r="F61" s="91"/>
      <c r="G61" s="91"/>
      <c r="H61" s="91"/>
      <c r="I61" s="91"/>
      <c r="J61" s="91"/>
      <c r="K61" s="91"/>
      <c r="L61" s="91"/>
      <c r="M61" s="91"/>
      <c r="N61" s="91"/>
      <c r="O61" s="91"/>
    </row>
    <row r="62" spans="1:21" ht="24" customHeight="1" x14ac:dyDescent="0.15">
      <c r="B62" s="92"/>
      <c r="C62" s="92"/>
      <c r="D62" s="90" t="s">
        <v>31</v>
      </c>
      <c r="E62" s="91"/>
      <c r="F62" s="91"/>
      <c r="G62" s="91"/>
      <c r="H62" s="91"/>
      <c r="I62" s="91"/>
      <c r="J62" s="91"/>
      <c r="K62" s="91"/>
      <c r="L62" s="91"/>
      <c r="M62" s="91"/>
      <c r="N62" s="91"/>
      <c r="O62" s="91"/>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p5P2Y/ClUrg4OtKtCyfn7gNOLLu8Xsg9MoxQwvTPErt3S0EiyciZrPTygOsKFVZI2QmFCtznFTCPm7BlwFsCw==" saltValue="2d7VQeIYYG0kfweLkLcJ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181" t="s">
        <v>32</v>
      </c>
      <c r="C41" s="1182"/>
      <c r="D41" s="102"/>
      <c r="E41" s="1183" t="s">
        <v>33</v>
      </c>
      <c r="F41" s="1183"/>
      <c r="G41" s="1183"/>
      <c r="H41" s="1184"/>
      <c r="I41" s="341">
        <v>5625</v>
      </c>
      <c r="J41" s="342">
        <v>6163</v>
      </c>
      <c r="K41" s="342">
        <v>7344</v>
      </c>
      <c r="L41" s="342">
        <v>7477</v>
      </c>
      <c r="M41" s="343">
        <v>7940</v>
      </c>
    </row>
    <row r="42" spans="2:13" ht="27.75" customHeight="1" x14ac:dyDescent="0.15">
      <c r="B42" s="1171"/>
      <c r="C42" s="1172"/>
      <c r="D42" s="103"/>
      <c r="E42" s="1175" t="s">
        <v>34</v>
      </c>
      <c r="F42" s="1175"/>
      <c r="G42" s="1175"/>
      <c r="H42" s="1176"/>
      <c r="I42" s="344" t="s">
        <v>535</v>
      </c>
      <c r="J42" s="345" t="s">
        <v>535</v>
      </c>
      <c r="K42" s="345" t="s">
        <v>535</v>
      </c>
      <c r="L42" s="345" t="s">
        <v>535</v>
      </c>
      <c r="M42" s="346" t="s">
        <v>535</v>
      </c>
    </row>
    <row r="43" spans="2:13" ht="27.75" customHeight="1" x14ac:dyDescent="0.15">
      <c r="B43" s="1171"/>
      <c r="C43" s="1172"/>
      <c r="D43" s="103"/>
      <c r="E43" s="1175" t="s">
        <v>35</v>
      </c>
      <c r="F43" s="1175"/>
      <c r="G43" s="1175"/>
      <c r="H43" s="1176"/>
      <c r="I43" s="344">
        <v>4681</v>
      </c>
      <c r="J43" s="345">
        <v>4671</v>
      </c>
      <c r="K43" s="345">
        <v>4424</v>
      </c>
      <c r="L43" s="345">
        <v>4210</v>
      </c>
      <c r="M43" s="346">
        <v>4045</v>
      </c>
    </row>
    <row r="44" spans="2:13" ht="27.75" customHeight="1" x14ac:dyDescent="0.15">
      <c r="B44" s="1171"/>
      <c r="C44" s="1172"/>
      <c r="D44" s="103"/>
      <c r="E44" s="1175" t="s">
        <v>36</v>
      </c>
      <c r="F44" s="1175"/>
      <c r="G44" s="1175"/>
      <c r="H44" s="1176"/>
      <c r="I44" s="344">
        <v>123</v>
      </c>
      <c r="J44" s="345">
        <v>115</v>
      </c>
      <c r="K44" s="345">
        <v>126</v>
      </c>
      <c r="L44" s="345">
        <v>169</v>
      </c>
      <c r="M44" s="346">
        <v>160</v>
      </c>
    </row>
    <row r="45" spans="2:13" ht="27.75" customHeight="1" x14ac:dyDescent="0.15">
      <c r="B45" s="1171"/>
      <c r="C45" s="1172"/>
      <c r="D45" s="103"/>
      <c r="E45" s="1175" t="s">
        <v>37</v>
      </c>
      <c r="F45" s="1175"/>
      <c r="G45" s="1175"/>
      <c r="H45" s="1176"/>
      <c r="I45" s="344">
        <v>501</v>
      </c>
      <c r="J45" s="345">
        <v>468</v>
      </c>
      <c r="K45" s="345">
        <v>425</v>
      </c>
      <c r="L45" s="345">
        <v>404</v>
      </c>
      <c r="M45" s="346">
        <v>366</v>
      </c>
    </row>
    <row r="46" spans="2:13" ht="27.75" customHeight="1" x14ac:dyDescent="0.15">
      <c r="B46" s="1171"/>
      <c r="C46" s="1172"/>
      <c r="D46" s="104"/>
      <c r="E46" s="1175" t="s">
        <v>38</v>
      </c>
      <c r="F46" s="1175"/>
      <c r="G46" s="1175"/>
      <c r="H46" s="1176"/>
      <c r="I46" s="344" t="s">
        <v>535</v>
      </c>
      <c r="J46" s="345" t="s">
        <v>535</v>
      </c>
      <c r="K46" s="345" t="s">
        <v>535</v>
      </c>
      <c r="L46" s="345" t="s">
        <v>535</v>
      </c>
      <c r="M46" s="346" t="s">
        <v>535</v>
      </c>
    </row>
    <row r="47" spans="2:13" ht="27.75" customHeight="1" x14ac:dyDescent="0.15">
      <c r="B47" s="1171"/>
      <c r="C47" s="1172"/>
      <c r="D47" s="105"/>
      <c r="E47" s="1185" t="s">
        <v>39</v>
      </c>
      <c r="F47" s="1186"/>
      <c r="G47" s="1186"/>
      <c r="H47" s="1187"/>
      <c r="I47" s="344" t="s">
        <v>535</v>
      </c>
      <c r="J47" s="345" t="s">
        <v>535</v>
      </c>
      <c r="K47" s="345" t="s">
        <v>535</v>
      </c>
      <c r="L47" s="345" t="s">
        <v>535</v>
      </c>
      <c r="M47" s="346" t="s">
        <v>535</v>
      </c>
    </row>
    <row r="48" spans="2:13" ht="27.75" customHeight="1" x14ac:dyDescent="0.15">
      <c r="B48" s="1171"/>
      <c r="C48" s="1172"/>
      <c r="D48" s="103"/>
      <c r="E48" s="1175" t="s">
        <v>40</v>
      </c>
      <c r="F48" s="1175"/>
      <c r="G48" s="1175"/>
      <c r="H48" s="1176"/>
      <c r="I48" s="344" t="s">
        <v>535</v>
      </c>
      <c r="J48" s="345" t="s">
        <v>535</v>
      </c>
      <c r="K48" s="345" t="s">
        <v>535</v>
      </c>
      <c r="L48" s="345" t="s">
        <v>535</v>
      </c>
      <c r="M48" s="346" t="s">
        <v>535</v>
      </c>
    </row>
    <row r="49" spans="2:13" ht="27.75" customHeight="1" x14ac:dyDescent="0.15">
      <c r="B49" s="1173"/>
      <c r="C49" s="1174"/>
      <c r="D49" s="103"/>
      <c r="E49" s="1175" t="s">
        <v>41</v>
      </c>
      <c r="F49" s="1175"/>
      <c r="G49" s="1175"/>
      <c r="H49" s="1176"/>
      <c r="I49" s="344" t="s">
        <v>535</v>
      </c>
      <c r="J49" s="345" t="s">
        <v>535</v>
      </c>
      <c r="K49" s="345" t="s">
        <v>535</v>
      </c>
      <c r="L49" s="345" t="s">
        <v>535</v>
      </c>
      <c r="M49" s="346" t="s">
        <v>535</v>
      </c>
    </row>
    <row r="50" spans="2:13" ht="27.75" customHeight="1" x14ac:dyDescent="0.15">
      <c r="B50" s="1169" t="s">
        <v>42</v>
      </c>
      <c r="C50" s="1170"/>
      <c r="D50" s="106"/>
      <c r="E50" s="1175" t="s">
        <v>43</v>
      </c>
      <c r="F50" s="1175"/>
      <c r="G50" s="1175"/>
      <c r="H50" s="1176"/>
      <c r="I50" s="344">
        <v>1843</v>
      </c>
      <c r="J50" s="345">
        <v>1812</v>
      </c>
      <c r="K50" s="345">
        <v>1753</v>
      </c>
      <c r="L50" s="345">
        <v>2107</v>
      </c>
      <c r="M50" s="346">
        <v>2297</v>
      </c>
    </row>
    <row r="51" spans="2:13" ht="27.75" customHeight="1" x14ac:dyDescent="0.15">
      <c r="B51" s="1171"/>
      <c r="C51" s="1172"/>
      <c r="D51" s="103"/>
      <c r="E51" s="1175" t="s">
        <v>44</v>
      </c>
      <c r="F51" s="1175"/>
      <c r="G51" s="1175"/>
      <c r="H51" s="1176"/>
      <c r="I51" s="344" t="s">
        <v>535</v>
      </c>
      <c r="J51" s="345" t="s">
        <v>535</v>
      </c>
      <c r="K51" s="345" t="s">
        <v>535</v>
      </c>
      <c r="L51" s="345" t="s">
        <v>535</v>
      </c>
      <c r="M51" s="346" t="s">
        <v>535</v>
      </c>
    </row>
    <row r="52" spans="2:13" ht="27.75" customHeight="1" x14ac:dyDescent="0.15">
      <c r="B52" s="1173"/>
      <c r="C52" s="1174"/>
      <c r="D52" s="103"/>
      <c r="E52" s="1175" t="s">
        <v>45</v>
      </c>
      <c r="F52" s="1175"/>
      <c r="G52" s="1175"/>
      <c r="H52" s="1176"/>
      <c r="I52" s="344">
        <v>6539</v>
      </c>
      <c r="J52" s="345">
        <v>6949</v>
      </c>
      <c r="K52" s="345">
        <v>7505</v>
      </c>
      <c r="L52" s="345">
        <v>7425</v>
      </c>
      <c r="M52" s="346">
        <v>7495</v>
      </c>
    </row>
    <row r="53" spans="2:13" ht="27.75" customHeight="1" thickBot="1" x14ac:dyDescent="0.2">
      <c r="B53" s="1177" t="s">
        <v>46</v>
      </c>
      <c r="C53" s="1178"/>
      <c r="D53" s="107"/>
      <c r="E53" s="1179" t="s">
        <v>47</v>
      </c>
      <c r="F53" s="1179"/>
      <c r="G53" s="1179"/>
      <c r="H53" s="1180"/>
      <c r="I53" s="347">
        <v>2549</v>
      </c>
      <c r="J53" s="348">
        <v>2657</v>
      </c>
      <c r="K53" s="348">
        <v>3062</v>
      </c>
      <c r="L53" s="348">
        <v>2729</v>
      </c>
      <c r="M53" s="349">
        <v>2719</v>
      </c>
    </row>
    <row r="54" spans="2:13" ht="27.75" customHeight="1" x14ac:dyDescent="0.15">
      <c r="B54" s="108" t="s">
        <v>48</v>
      </c>
      <c r="C54" s="109"/>
      <c r="D54" s="109"/>
      <c r="E54" s="110"/>
      <c r="F54" s="110"/>
      <c r="G54" s="110"/>
      <c r="H54" s="110"/>
      <c r="I54" s="111"/>
      <c r="J54" s="111"/>
      <c r="K54" s="111"/>
      <c r="L54" s="111"/>
      <c r="M54" s="111"/>
    </row>
    <row r="55" spans="2:13" x14ac:dyDescent="0.15"/>
  </sheetData>
  <sheetProtection algorithmName="SHA-512" hashValue="3jnMcKxZv8HT99kZDinFDivz8C36AjS6dQlW/PEaWg6k2Wfvf7rzzUSP0QtRo5KGomemXmLFDJbXT3+4QWRhEg==" saltValue="6z8gFgfmUsGrKCVF0OGw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55" zoomScale="85" zoomScaleNormal="85"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49</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196" t="s">
        <v>50</v>
      </c>
      <c r="D55" s="1196"/>
      <c r="E55" s="1197"/>
      <c r="F55" s="119">
        <v>491</v>
      </c>
      <c r="G55" s="119">
        <v>534</v>
      </c>
      <c r="H55" s="120">
        <v>688</v>
      </c>
    </row>
    <row r="56" spans="2:8" ht="52.5" customHeight="1" x14ac:dyDescent="0.15">
      <c r="B56" s="121"/>
      <c r="C56" s="1198" t="s">
        <v>51</v>
      </c>
      <c r="D56" s="1198"/>
      <c r="E56" s="1199"/>
      <c r="F56" s="122">
        <v>279</v>
      </c>
      <c r="G56" s="122">
        <v>346</v>
      </c>
      <c r="H56" s="123">
        <v>346</v>
      </c>
    </row>
    <row r="57" spans="2:8" ht="53.25" customHeight="1" x14ac:dyDescent="0.15">
      <c r="B57" s="121"/>
      <c r="C57" s="1200" t="s">
        <v>52</v>
      </c>
      <c r="D57" s="1200"/>
      <c r="E57" s="1201"/>
      <c r="F57" s="124">
        <v>678</v>
      </c>
      <c r="G57" s="124">
        <v>889</v>
      </c>
      <c r="H57" s="125">
        <v>789</v>
      </c>
    </row>
    <row r="58" spans="2:8" ht="45.75" customHeight="1" x14ac:dyDescent="0.15">
      <c r="B58" s="126"/>
      <c r="C58" s="1188" t="s">
        <v>606</v>
      </c>
      <c r="D58" s="1189"/>
      <c r="E58" s="1190"/>
      <c r="F58" s="127">
        <v>545</v>
      </c>
      <c r="G58" s="127">
        <v>745</v>
      </c>
      <c r="H58" s="128">
        <v>653</v>
      </c>
    </row>
    <row r="59" spans="2:8" ht="45.75" customHeight="1" x14ac:dyDescent="0.15">
      <c r="B59" s="126"/>
      <c r="C59" s="1188" t="s">
        <v>607</v>
      </c>
      <c r="D59" s="1189"/>
      <c r="E59" s="1190"/>
      <c r="F59" s="127">
        <v>84</v>
      </c>
      <c r="G59" s="127">
        <v>84</v>
      </c>
      <c r="H59" s="128">
        <v>84</v>
      </c>
    </row>
    <row r="60" spans="2:8" ht="45.75" customHeight="1" x14ac:dyDescent="0.15">
      <c r="B60" s="126"/>
      <c r="C60" s="1188" t="s">
        <v>608</v>
      </c>
      <c r="D60" s="1189"/>
      <c r="E60" s="1190"/>
      <c r="F60" s="127">
        <v>28</v>
      </c>
      <c r="G60" s="127">
        <v>28</v>
      </c>
      <c r="H60" s="128">
        <v>28</v>
      </c>
    </row>
    <row r="61" spans="2:8" ht="45.75" customHeight="1" x14ac:dyDescent="0.15">
      <c r="B61" s="126"/>
      <c r="C61" s="1188" t="s">
        <v>609</v>
      </c>
      <c r="D61" s="1189"/>
      <c r="E61" s="1190"/>
      <c r="F61" s="127">
        <v>18</v>
      </c>
      <c r="G61" s="127">
        <v>27</v>
      </c>
      <c r="H61" s="128">
        <v>20</v>
      </c>
    </row>
    <row r="62" spans="2:8" ht="45.75" customHeight="1" thickBot="1" x14ac:dyDescent="0.2">
      <c r="B62" s="129"/>
      <c r="C62" s="1191" t="s">
        <v>610</v>
      </c>
      <c r="D62" s="1192"/>
      <c r="E62" s="1193"/>
      <c r="F62" s="130">
        <v>4</v>
      </c>
      <c r="G62" s="130">
        <v>0</v>
      </c>
      <c r="H62" s="131">
        <v>4</v>
      </c>
    </row>
    <row r="63" spans="2:8" ht="52.5" customHeight="1" thickBot="1" x14ac:dyDescent="0.2">
      <c r="B63" s="132"/>
      <c r="C63" s="1194" t="s">
        <v>53</v>
      </c>
      <c r="D63" s="1194"/>
      <c r="E63" s="1195"/>
      <c r="F63" s="133">
        <v>1448</v>
      </c>
      <c r="G63" s="133">
        <v>1768</v>
      </c>
      <c r="H63" s="134">
        <v>1822</v>
      </c>
    </row>
    <row r="64" spans="2:8" x14ac:dyDescent="0.15"/>
  </sheetData>
  <sheetProtection algorithmName="SHA-512" hashValue="3NWsQD8lFk1KJIEZ/TFqTa46YfylZl35cz/LqhvxBga2YngDrQksIeswBKdnDvXa6l5kmtMtRp+eEeddftgoZQ==" saltValue="Iwxd9MosvZvxARIMZGSG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574</v>
      </c>
      <c r="G2" s="148"/>
      <c r="H2" s="149"/>
    </row>
    <row r="3" spans="1:8" x14ac:dyDescent="0.15">
      <c r="A3" s="145" t="s">
        <v>567</v>
      </c>
      <c r="B3" s="150"/>
      <c r="C3" s="151"/>
      <c r="D3" s="152">
        <v>83397</v>
      </c>
      <c r="E3" s="153"/>
      <c r="F3" s="154">
        <v>115050</v>
      </c>
      <c r="G3" s="155"/>
      <c r="H3" s="156"/>
    </row>
    <row r="4" spans="1:8" x14ac:dyDescent="0.15">
      <c r="A4" s="157"/>
      <c r="B4" s="158"/>
      <c r="C4" s="159"/>
      <c r="D4" s="160">
        <v>39633</v>
      </c>
      <c r="E4" s="161"/>
      <c r="F4" s="162">
        <v>53792</v>
      </c>
      <c r="G4" s="163"/>
      <c r="H4" s="164"/>
    </row>
    <row r="5" spans="1:8" x14ac:dyDescent="0.15">
      <c r="A5" s="145" t="s">
        <v>569</v>
      </c>
      <c r="B5" s="150"/>
      <c r="C5" s="151"/>
      <c r="D5" s="152">
        <v>116094</v>
      </c>
      <c r="E5" s="153"/>
      <c r="F5" s="154">
        <v>118252</v>
      </c>
      <c r="G5" s="155"/>
      <c r="H5" s="156"/>
    </row>
    <row r="6" spans="1:8" x14ac:dyDescent="0.15">
      <c r="A6" s="157"/>
      <c r="B6" s="158"/>
      <c r="C6" s="159"/>
      <c r="D6" s="160">
        <v>79283</v>
      </c>
      <c r="E6" s="161"/>
      <c r="F6" s="162">
        <v>49994</v>
      </c>
      <c r="G6" s="163"/>
      <c r="H6" s="164"/>
    </row>
    <row r="7" spans="1:8" x14ac:dyDescent="0.15">
      <c r="A7" s="145" t="s">
        <v>570</v>
      </c>
      <c r="B7" s="150"/>
      <c r="C7" s="151"/>
      <c r="D7" s="152">
        <v>187490</v>
      </c>
      <c r="E7" s="153"/>
      <c r="F7" s="154">
        <v>120302</v>
      </c>
      <c r="G7" s="155"/>
      <c r="H7" s="156"/>
    </row>
    <row r="8" spans="1:8" x14ac:dyDescent="0.15">
      <c r="A8" s="157"/>
      <c r="B8" s="158"/>
      <c r="C8" s="159"/>
      <c r="D8" s="160">
        <v>144700</v>
      </c>
      <c r="E8" s="161"/>
      <c r="F8" s="162">
        <v>59328</v>
      </c>
      <c r="G8" s="163"/>
      <c r="H8" s="164"/>
    </row>
    <row r="9" spans="1:8" x14ac:dyDescent="0.15">
      <c r="A9" s="145" t="s">
        <v>571</v>
      </c>
      <c r="B9" s="150"/>
      <c r="C9" s="151"/>
      <c r="D9" s="152">
        <v>102315</v>
      </c>
      <c r="E9" s="153"/>
      <c r="F9" s="154">
        <v>114841</v>
      </c>
      <c r="G9" s="155"/>
      <c r="H9" s="156"/>
    </row>
    <row r="10" spans="1:8" x14ac:dyDescent="0.15">
      <c r="A10" s="157"/>
      <c r="B10" s="158"/>
      <c r="C10" s="159"/>
      <c r="D10" s="160">
        <v>50970</v>
      </c>
      <c r="E10" s="161"/>
      <c r="F10" s="162">
        <v>51589</v>
      </c>
      <c r="G10" s="163"/>
      <c r="H10" s="164"/>
    </row>
    <row r="11" spans="1:8" x14ac:dyDescent="0.15">
      <c r="A11" s="145" t="s">
        <v>572</v>
      </c>
      <c r="B11" s="150"/>
      <c r="C11" s="151"/>
      <c r="D11" s="152">
        <v>134163</v>
      </c>
      <c r="E11" s="153"/>
      <c r="F11" s="154">
        <v>124145</v>
      </c>
      <c r="G11" s="155"/>
      <c r="H11" s="156"/>
    </row>
    <row r="12" spans="1:8" x14ac:dyDescent="0.15">
      <c r="A12" s="157"/>
      <c r="B12" s="158"/>
      <c r="C12" s="165"/>
      <c r="D12" s="160">
        <v>91685</v>
      </c>
      <c r="E12" s="161"/>
      <c r="F12" s="162">
        <v>54761</v>
      </c>
      <c r="G12" s="163"/>
      <c r="H12" s="164"/>
    </row>
    <row r="13" spans="1:8" x14ac:dyDescent="0.15">
      <c r="A13" s="145"/>
      <c r="B13" s="150"/>
      <c r="C13" s="151"/>
      <c r="D13" s="152">
        <v>124692</v>
      </c>
      <c r="E13" s="153"/>
      <c r="F13" s="154">
        <v>118518</v>
      </c>
      <c r="G13" s="166"/>
      <c r="H13" s="156"/>
    </row>
    <row r="14" spans="1:8" x14ac:dyDescent="0.15">
      <c r="A14" s="157"/>
      <c r="B14" s="158"/>
      <c r="C14" s="159"/>
      <c r="D14" s="160">
        <v>81254</v>
      </c>
      <c r="E14" s="161"/>
      <c r="F14" s="162">
        <v>53893</v>
      </c>
      <c r="G14" s="163"/>
      <c r="H14" s="164"/>
    </row>
    <row r="17" spans="1:11" x14ac:dyDescent="0.15">
      <c r="A17" s="141" t="s">
        <v>55</v>
      </c>
    </row>
    <row r="18" spans="1:11" x14ac:dyDescent="0.15">
      <c r="A18" s="167"/>
      <c r="B18" s="167" t="str">
        <f>実質収支比率等に係る経年分析!F$46</f>
        <v>H30</v>
      </c>
      <c r="C18" s="167" t="str">
        <f>実質収支比率等に係る経年分析!G$46</f>
        <v>R01</v>
      </c>
      <c r="D18" s="167" t="str">
        <f>実質収支比率等に係る経年分析!H$46</f>
        <v>R02</v>
      </c>
      <c r="E18" s="167" t="str">
        <f>実質収支比率等に係る経年分析!I$46</f>
        <v>R03</v>
      </c>
      <c r="F18" s="167" t="str">
        <f>実質収支比率等に係る経年分析!J$46</f>
        <v>R04</v>
      </c>
    </row>
    <row r="19" spans="1:11" x14ac:dyDescent="0.15">
      <c r="A19" s="167" t="s">
        <v>56</v>
      </c>
      <c r="B19" s="167">
        <f>ROUND(VALUE(SUBSTITUTE(実質収支比率等に係る経年分析!F$48,"▲","-")),2)</f>
        <v>2.97</v>
      </c>
      <c r="C19" s="167">
        <f>ROUND(VALUE(SUBSTITUTE(実質収支比率等に係る経年分析!G$48,"▲","-")),2)</f>
        <v>3.93</v>
      </c>
      <c r="D19" s="167">
        <f>ROUND(VALUE(SUBSTITUTE(実質収支比率等に係る経年分析!H$48,"▲","-")),2)</f>
        <v>3.6</v>
      </c>
      <c r="E19" s="167">
        <f>ROUND(VALUE(SUBSTITUTE(実質収支比率等に係る経年分析!I$48,"▲","-")),2)</f>
        <v>3.64</v>
      </c>
      <c r="F19" s="167">
        <f>ROUND(VALUE(SUBSTITUTE(実質収支比率等に係る経年分析!J$48,"▲","-")),2)</f>
        <v>3.43</v>
      </c>
    </row>
    <row r="20" spans="1:11" x14ac:dyDescent="0.15">
      <c r="A20" s="167" t="s">
        <v>57</v>
      </c>
      <c r="B20" s="167">
        <f>ROUND(VALUE(SUBSTITUTE(実質収支比率等に係る経年分析!F$47,"▲","-")),2)</f>
        <v>10.66</v>
      </c>
      <c r="C20" s="167">
        <f>ROUND(VALUE(SUBSTITUTE(実質収支比率等に係る経年分析!G$47,"▲","-")),2)</f>
        <v>11.94</v>
      </c>
      <c r="D20" s="167">
        <f>ROUND(VALUE(SUBSTITUTE(実質収支比率等に係る経年分析!H$47,"▲","-")),2)</f>
        <v>11.65</v>
      </c>
      <c r="E20" s="167">
        <f>ROUND(VALUE(SUBSTITUTE(実質収支比率等に係る経年分析!I$47,"▲","-")),2)</f>
        <v>11.84</v>
      </c>
      <c r="F20" s="167">
        <f>ROUND(VALUE(SUBSTITUTE(実質収支比率等に係る経年分析!J$47,"▲","-")),2)</f>
        <v>15.57</v>
      </c>
    </row>
    <row r="21" spans="1:11" x14ac:dyDescent="0.15">
      <c r="A21" s="167" t="s">
        <v>58</v>
      </c>
      <c r="B21" s="167">
        <f>IF(ISNUMBER(VALUE(SUBSTITUTE(実質収支比率等に係る経年分析!F$49,"▲","-"))),ROUND(VALUE(SUBSTITUTE(実質収支比率等に係る経年分析!F$49,"▲","-")),2),NA())</f>
        <v>-1.1399999999999999</v>
      </c>
      <c r="C21" s="167">
        <f>IF(ISNUMBER(VALUE(SUBSTITUTE(実質収支比率等に係る経年分析!G$49,"▲","-"))),ROUND(VALUE(SUBSTITUTE(実質収支比率等に係る経年分析!G$49,"▲","-")),2),NA())</f>
        <v>0.23</v>
      </c>
      <c r="D21" s="167">
        <f>IF(ISNUMBER(VALUE(SUBSTITUTE(実質収支比率等に係る経年分析!H$49,"▲","-"))),ROUND(VALUE(SUBSTITUTE(実質収支比率等に係る経年分析!H$49,"▲","-")),2),NA())</f>
        <v>-2.37</v>
      </c>
      <c r="E21" s="167">
        <f>IF(ISNUMBER(VALUE(SUBSTITUTE(実質収支比率等に係る経年分析!I$49,"▲","-"))),ROUND(VALUE(SUBSTITUTE(実質収支比率等に係る経年分析!I$49,"▲","-")),2),NA())</f>
        <v>-0.55000000000000004</v>
      </c>
      <c r="F21" s="167">
        <f>IF(ISNUMBER(VALUE(SUBSTITUTE(実質収支比率等に係る経年分析!J$49,"▲","-"))),ROUND(VALUE(SUBSTITUTE(実質収支比率等に係る経年分析!J$49,"▲","-")),2),NA())</f>
        <v>1.17</v>
      </c>
    </row>
    <row r="24" spans="1:11" x14ac:dyDescent="0.15">
      <c r="A24" s="141" t="s">
        <v>59</v>
      </c>
    </row>
    <row r="25" spans="1:11" x14ac:dyDescent="0.15">
      <c r="A25" s="168"/>
      <c r="B25" s="168" t="str">
        <f>連結実質赤字比率に係る赤字・黒字の構成分析!F$33</f>
        <v>H30</v>
      </c>
      <c r="C25" s="168"/>
      <c r="D25" s="168" t="str">
        <f>連結実質赤字比率に係る赤字・黒字の構成分析!G$33</f>
        <v>R01</v>
      </c>
      <c r="E25" s="168"/>
      <c r="F25" s="168" t="str">
        <f>連結実質赤字比率に係る赤字・黒字の構成分析!H$33</f>
        <v>R02</v>
      </c>
      <c r="G25" s="168"/>
      <c r="H25" s="168" t="str">
        <f>連結実質赤字比率に係る赤字・黒字の構成分析!I$33</f>
        <v>R03</v>
      </c>
      <c r="I25" s="168"/>
      <c r="J25" s="168" t="str">
        <f>連結実質赤字比率に係る赤字・黒字の構成分析!J$33</f>
        <v>R04</v>
      </c>
      <c r="K25" s="168"/>
    </row>
    <row r="26" spans="1:11" x14ac:dyDescent="0.15">
      <c r="A26" s="168"/>
      <c r="B26" s="168" t="s">
        <v>60</v>
      </c>
      <c r="C26" s="168" t="s">
        <v>61</v>
      </c>
      <c r="D26" s="168" t="s">
        <v>60</v>
      </c>
      <c r="E26" s="168" t="s">
        <v>61</v>
      </c>
      <c r="F26" s="168" t="s">
        <v>60</v>
      </c>
      <c r="G26" s="168" t="s">
        <v>61</v>
      </c>
      <c r="H26" s="168" t="s">
        <v>60</v>
      </c>
      <c r="I26" s="168" t="s">
        <v>61</v>
      </c>
      <c r="J26" s="168" t="s">
        <v>60</v>
      </c>
      <c r="K26" s="168" t="s">
        <v>61</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0.08</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0.03</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0.01</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0.02</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平内町漁業集落環境整備事業特別会計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0.01</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0.02</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0.03</v>
      </c>
    </row>
    <row r="30" spans="1:11" x14ac:dyDescent="0.15">
      <c r="A30" s="168" t="str">
        <f>IF(連結実質赤字比率に係る赤字・黒字の構成分析!C$40="",NA(),連結実質赤字比率に係る赤字・黒字の構成分析!C$40)</f>
        <v>平内町農業集落排水事業特別会計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0.01</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0.01</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0.03</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0.03</v>
      </c>
    </row>
    <row r="31" spans="1:11" x14ac:dyDescent="0.15">
      <c r="A31" s="168" t="str">
        <f>IF(連結実質赤字比率に係る赤字・黒字の構成分析!C$39="",NA(),連結実質赤字比率に係る赤字・黒字の構成分析!C$39)</f>
        <v>平内町後期高齢者医療特別会計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0.01</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0.08</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0.05</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0.04</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0.04</v>
      </c>
    </row>
    <row r="32" spans="1:11" x14ac:dyDescent="0.15">
      <c r="A32" s="168" t="str">
        <f>IF(連結実質赤字比率に係る赤字・黒字の構成分析!C$38="",NA(),連結実質赤字比率に係る赤字・黒字の構成分析!C$38)</f>
        <v>平内町国民健康保険特別会計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2.1</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2.0499999999999998</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2.67</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1.98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0.6</v>
      </c>
    </row>
    <row r="33" spans="1:16" x14ac:dyDescent="0.15">
      <c r="A33" s="168" t="str">
        <f>IF(連結実質赤字比率に係る赤字・黒字の構成分析!C$37="",NA(),連結実質赤字比率に係る赤字・黒字の構成分析!C$37)</f>
        <v>平内町介護保険特別会計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0.79</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1.02</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0.3</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0.46</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2.34</v>
      </c>
    </row>
    <row r="34" spans="1:16" x14ac:dyDescent="0.15">
      <c r="A34" s="168" t="str">
        <f>IF(連結実質赤字比率に係る赤字・黒字の構成分析!C$36="",NA(),連結実質赤字比率に係る赤字・黒字の構成分析!C$36)</f>
        <v>平内町国民健康保険平内中央病院事業会計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3.49</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3.64</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3.67</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3.68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2.81</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2.97</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3.93</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3.6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3.64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3.43</v>
      </c>
    </row>
    <row r="36" spans="1:16" x14ac:dyDescent="0.15">
      <c r="A36" s="168" t="str">
        <f>IF(連結実質赤字比率に係る赤字・黒字の構成分析!C$34="",NA(),連結実質赤字比率に係る赤字・黒字の構成分析!C$34)</f>
        <v>平内町水道事業会計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2.2000000000000002</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2.36</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2.69</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3.04</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3.65</v>
      </c>
    </row>
    <row r="39" spans="1:16" x14ac:dyDescent="0.15">
      <c r="A39" s="141" t="s">
        <v>62</v>
      </c>
    </row>
    <row r="40" spans="1:16" x14ac:dyDescent="0.15">
      <c r="A40" s="169"/>
      <c r="B40" s="169" t="str">
        <f>'実質公債費比率（分子）の構造'!K$44</f>
        <v>H30</v>
      </c>
      <c r="C40" s="169"/>
      <c r="D40" s="169"/>
      <c r="E40" s="169" t="str">
        <f>'実質公債費比率（分子）の構造'!L$44</f>
        <v>R01</v>
      </c>
      <c r="F40" s="169"/>
      <c r="G40" s="169"/>
      <c r="H40" s="169" t="str">
        <f>'実質公債費比率（分子）の構造'!M$44</f>
        <v>R02</v>
      </c>
      <c r="I40" s="169"/>
      <c r="J40" s="169"/>
      <c r="K40" s="169" t="str">
        <f>'実質公債費比率（分子）の構造'!N$44</f>
        <v>R03</v>
      </c>
      <c r="L40" s="169"/>
      <c r="M40" s="169"/>
      <c r="N40" s="169" t="str">
        <f>'実質公債費比率（分子）の構造'!O$44</f>
        <v>R04</v>
      </c>
      <c r="O40" s="169"/>
      <c r="P40" s="169"/>
    </row>
    <row r="41" spans="1:16" x14ac:dyDescent="0.15">
      <c r="A41" s="169"/>
      <c r="B41" s="169" t="s">
        <v>63</v>
      </c>
      <c r="C41" s="169"/>
      <c r="D41" s="169" t="s">
        <v>64</v>
      </c>
      <c r="E41" s="169" t="s">
        <v>63</v>
      </c>
      <c r="F41" s="169"/>
      <c r="G41" s="169" t="s">
        <v>64</v>
      </c>
      <c r="H41" s="169" t="s">
        <v>63</v>
      </c>
      <c r="I41" s="169"/>
      <c r="J41" s="169" t="s">
        <v>64</v>
      </c>
      <c r="K41" s="169" t="s">
        <v>63</v>
      </c>
      <c r="L41" s="169"/>
      <c r="M41" s="169" t="s">
        <v>64</v>
      </c>
      <c r="N41" s="169" t="s">
        <v>63</v>
      </c>
      <c r="O41" s="169"/>
      <c r="P41" s="169" t="s">
        <v>64</v>
      </c>
    </row>
    <row r="42" spans="1:16" x14ac:dyDescent="0.15">
      <c r="A42" s="169" t="s">
        <v>65</v>
      </c>
      <c r="B42" s="169"/>
      <c r="C42" s="169"/>
      <c r="D42" s="169">
        <f>'実質公債費比率（分子）の構造'!K$52</f>
        <v>600</v>
      </c>
      <c r="E42" s="169"/>
      <c r="F42" s="169"/>
      <c r="G42" s="169">
        <f>'実質公債費比率（分子）の構造'!L$52</f>
        <v>583</v>
      </c>
      <c r="H42" s="169"/>
      <c r="I42" s="169"/>
      <c r="J42" s="169">
        <f>'実質公債費比率（分子）の構造'!M$52</f>
        <v>574</v>
      </c>
      <c r="K42" s="169"/>
      <c r="L42" s="169"/>
      <c r="M42" s="169">
        <f>'実質公債費比率（分子）の構造'!N$52</f>
        <v>596</v>
      </c>
      <c r="N42" s="169"/>
      <c r="O42" s="169"/>
      <c r="P42" s="169">
        <f>'実質公債費比率（分子）の構造'!O$52</f>
        <v>612</v>
      </c>
    </row>
    <row r="43" spans="1:16" x14ac:dyDescent="0.15">
      <c r="A43" s="169" t="s">
        <v>66</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67</v>
      </c>
      <c r="B44" s="169" t="str">
        <f>'実質公債費比率（分子）の構造'!K$50</f>
        <v>-</v>
      </c>
      <c r="C44" s="169"/>
      <c r="D44" s="169"/>
      <c r="E44" s="169" t="str">
        <f>'実質公債費比率（分子）の構造'!L$50</f>
        <v>-</v>
      </c>
      <c r="F44" s="169"/>
      <c r="G44" s="169"/>
      <c r="H44" s="169" t="str">
        <f>'実質公債費比率（分子）の構造'!M$50</f>
        <v>-</v>
      </c>
      <c r="I44" s="169"/>
      <c r="J44" s="169"/>
      <c r="K44" s="169" t="str">
        <f>'実質公債費比率（分子）の構造'!N$50</f>
        <v>-</v>
      </c>
      <c r="L44" s="169"/>
      <c r="M44" s="169"/>
      <c r="N44" s="169" t="str">
        <f>'実質公債費比率（分子）の構造'!O$50</f>
        <v>-</v>
      </c>
      <c r="O44" s="169"/>
      <c r="P44" s="169"/>
    </row>
    <row r="45" spans="1:16" x14ac:dyDescent="0.15">
      <c r="A45" s="169" t="s">
        <v>68</v>
      </c>
      <c r="B45" s="169">
        <f>'実質公債費比率（分子）の構造'!K$49</f>
        <v>14</v>
      </c>
      <c r="C45" s="169"/>
      <c r="D45" s="169"/>
      <c r="E45" s="169">
        <f>'実質公債費比率（分子）の構造'!L$49</f>
        <v>13</v>
      </c>
      <c r="F45" s="169"/>
      <c r="G45" s="169"/>
      <c r="H45" s="169">
        <f>'実質公債費比率（分子）の構造'!M$49</f>
        <v>16</v>
      </c>
      <c r="I45" s="169"/>
      <c r="J45" s="169"/>
      <c r="K45" s="169">
        <f>'実質公債費比率（分子）の構造'!N$49</f>
        <v>14</v>
      </c>
      <c r="L45" s="169"/>
      <c r="M45" s="169"/>
      <c r="N45" s="169">
        <f>'実質公債費比率（分子）の構造'!O$49</f>
        <v>16</v>
      </c>
      <c r="O45" s="169"/>
      <c r="P45" s="169"/>
    </row>
    <row r="46" spans="1:16" x14ac:dyDescent="0.15">
      <c r="A46" s="169" t="s">
        <v>69</v>
      </c>
      <c r="B46" s="169">
        <f>'実質公債費比率（分子）の構造'!K$48</f>
        <v>408</v>
      </c>
      <c r="C46" s="169"/>
      <c r="D46" s="169"/>
      <c r="E46" s="169">
        <f>'実質公債費比率（分子）の構造'!L$48</f>
        <v>407</v>
      </c>
      <c r="F46" s="169"/>
      <c r="G46" s="169"/>
      <c r="H46" s="169">
        <f>'実質公債費比率（分子）の構造'!M$48</f>
        <v>404</v>
      </c>
      <c r="I46" s="169"/>
      <c r="J46" s="169"/>
      <c r="K46" s="169">
        <f>'実質公債費比率（分子）の構造'!N$48</f>
        <v>419</v>
      </c>
      <c r="L46" s="169"/>
      <c r="M46" s="169"/>
      <c r="N46" s="169">
        <f>'実質公債費比率（分子）の構造'!O$48</f>
        <v>416</v>
      </c>
      <c r="O46" s="169"/>
      <c r="P46" s="169"/>
    </row>
    <row r="47" spans="1:16" x14ac:dyDescent="0.15">
      <c r="A47" s="169" t="s">
        <v>70</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71</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72</v>
      </c>
      <c r="B49" s="169">
        <f>'実質公債費比率（分子）の構造'!K$45</f>
        <v>557</v>
      </c>
      <c r="C49" s="169"/>
      <c r="D49" s="169"/>
      <c r="E49" s="169">
        <f>'実質公債費比率（分子）の構造'!L$45</f>
        <v>507</v>
      </c>
      <c r="F49" s="169"/>
      <c r="G49" s="169"/>
      <c r="H49" s="169">
        <f>'実質公債費比率（分子）の構造'!M$45</f>
        <v>492</v>
      </c>
      <c r="I49" s="169"/>
      <c r="J49" s="169"/>
      <c r="K49" s="169">
        <f>'実質公債費比率（分子）の構造'!N$45</f>
        <v>548</v>
      </c>
      <c r="L49" s="169"/>
      <c r="M49" s="169"/>
      <c r="N49" s="169">
        <f>'実質公債費比率（分子）の構造'!O$45</f>
        <v>609</v>
      </c>
      <c r="O49" s="169"/>
      <c r="P49" s="169"/>
    </row>
    <row r="50" spans="1:16" x14ac:dyDescent="0.15">
      <c r="A50" s="169" t="s">
        <v>73</v>
      </c>
      <c r="B50" s="169" t="e">
        <f>NA()</f>
        <v>#N/A</v>
      </c>
      <c r="C50" s="169">
        <f>IF(ISNUMBER('実質公債費比率（分子）の構造'!K$53),'実質公債費比率（分子）の構造'!K$53,NA())</f>
        <v>379</v>
      </c>
      <c r="D50" s="169" t="e">
        <f>NA()</f>
        <v>#N/A</v>
      </c>
      <c r="E50" s="169" t="e">
        <f>NA()</f>
        <v>#N/A</v>
      </c>
      <c r="F50" s="169">
        <f>IF(ISNUMBER('実質公債費比率（分子）の構造'!L$53),'実質公債費比率（分子）の構造'!L$53,NA())</f>
        <v>344</v>
      </c>
      <c r="G50" s="169" t="e">
        <f>NA()</f>
        <v>#N/A</v>
      </c>
      <c r="H50" s="169" t="e">
        <f>NA()</f>
        <v>#N/A</v>
      </c>
      <c r="I50" s="169">
        <f>IF(ISNUMBER('実質公債費比率（分子）の構造'!M$53),'実質公債費比率（分子）の構造'!M$53,NA())</f>
        <v>338</v>
      </c>
      <c r="J50" s="169" t="e">
        <f>NA()</f>
        <v>#N/A</v>
      </c>
      <c r="K50" s="169" t="e">
        <f>NA()</f>
        <v>#N/A</v>
      </c>
      <c r="L50" s="169">
        <f>IF(ISNUMBER('実質公債費比率（分子）の構造'!N$53),'実質公債費比率（分子）の構造'!N$53,NA())</f>
        <v>385</v>
      </c>
      <c r="M50" s="169" t="e">
        <f>NA()</f>
        <v>#N/A</v>
      </c>
      <c r="N50" s="169" t="e">
        <f>NA()</f>
        <v>#N/A</v>
      </c>
      <c r="O50" s="169">
        <f>IF(ISNUMBER('実質公債費比率（分子）の構造'!O$53),'実質公債費比率（分子）の構造'!O$53,NA())</f>
        <v>429</v>
      </c>
      <c r="P50" s="169" t="e">
        <f>NA()</f>
        <v>#N/A</v>
      </c>
    </row>
    <row r="53" spans="1:16" x14ac:dyDescent="0.15">
      <c r="A53" s="141" t="s">
        <v>74</v>
      </c>
    </row>
    <row r="54" spans="1:16" x14ac:dyDescent="0.15">
      <c r="A54" s="168"/>
      <c r="B54" s="168" t="str">
        <f>'将来負担比率（分子）の構造'!I$40</f>
        <v>H30</v>
      </c>
      <c r="C54" s="168"/>
      <c r="D54" s="168"/>
      <c r="E54" s="168" t="str">
        <f>'将来負担比率（分子）の構造'!J$40</f>
        <v>R01</v>
      </c>
      <c r="F54" s="168"/>
      <c r="G54" s="168"/>
      <c r="H54" s="168" t="str">
        <f>'将来負担比率（分子）の構造'!K$40</f>
        <v>R02</v>
      </c>
      <c r="I54" s="168"/>
      <c r="J54" s="168"/>
      <c r="K54" s="168" t="str">
        <f>'将来負担比率（分子）の構造'!L$40</f>
        <v>R03</v>
      </c>
      <c r="L54" s="168"/>
      <c r="M54" s="168"/>
      <c r="N54" s="168" t="str">
        <f>'将来負担比率（分子）の構造'!M$40</f>
        <v>R04</v>
      </c>
      <c r="O54" s="168"/>
      <c r="P54" s="168"/>
    </row>
    <row r="55" spans="1:16" x14ac:dyDescent="0.15">
      <c r="A55" s="168"/>
      <c r="B55" s="168" t="s">
        <v>75</v>
      </c>
      <c r="C55" s="168"/>
      <c r="D55" s="168" t="s">
        <v>76</v>
      </c>
      <c r="E55" s="168" t="s">
        <v>75</v>
      </c>
      <c r="F55" s="168"/>
      <c r="G55" s="168" t="s">
        <v>76</v>
      </c>
      <c r="H55" s="168" t="s">
        <v>75</v>
      </c>
      <c r="I55" s="168"/>
      <c r="J55" s="168" t="s">
        <v>76</v>
      </c>
      <c r="K55" s="168" t="s">
        <v>75</v>
      </c>
      <c r="L55" s="168"/>
      <c r="M55" s="168" t="s">
        <v>76</v>
      </c>
      <c r="N55" s="168" t="s">
        <v>75</v>
      </c>
      <c r="O55" s="168"/>
      <c r="P55" s="168" t="s">
        <v>76</v>
      </c>
    </row>
    <row r="56" spans="1:16" x14ac:dyDescent="0.15">
      <c r="A56" s="168" t="s">
        <v>45</v>
      </c>
      <c r="B56" s="168"/>
      <c r="C56" s="168"/>
      <c r="D56" s="168">
        <f>'将来負担比率（分子）の構造'!I$52</f>
        <v>6539</v>
      </c>
      <c r="E56" s="168"/>
      <c r="F56" s="168"/>
      <c r="G56" s="168">
        <f>'将来負担比率（分子）の構造'!J$52</f>
        <v>6949</v>
      </c>
      <c r="H56" s="168"/>
      <c r="I56" s="168"/>
      <c r="J56" s="168">
        <f>'将来負担比率（分子）の構造'!K$52</f>
        <v>7505</v>
      </c>
      <c r="K56" s="168"/>
      <c r="L56" s="168"/>
      <c r="M56" s="168">
        <f>'将来負担比率（分子）の構造'!L$52</f>
        <v>7425</v>
      </c>
      <c r="N56" s="168"/>
      <c r="O56" s="168"/>
      <c r="P56" s="168">
        <f>'将来負担比率（分子）の構造'!M$52</f>
        <v>7495</v>
      </c>
    </row>
    <row r="57" spans="1:16" x14ac:dyDescent="0.15">
      <c r="A57" s="168" t="s">
        <v>44</v>
      </c>
      <c r="B57" s="168"/>
      <c r="C57" s="168"/>
      <c r="D57" s="168" t="str">
        <f>'将来負担比率（分子）の構造'!I$51</f>
        <v>-</v>
      </c>
      <c r="E57" s="168"/>
      <c r="F57" s="168"/>
      <c r="G57" s="168" t="str">
        <f>'将来負担比率（分子）の構造'!J$51</f>
        <v>-</v>
      </c>
      <c r="H57" s="168"/>
      <c r="I57" s="168"/>
      <c r="J57" s="168" t="str">
        <f>'将来負担比率（分子）の構造'!K$51</f>
        <v>-</v>
      </c>
      <c r="K57" s="168"/>
      <c r="L57" s="168"/>
      <c r="M57" s="168" t="str">
        <f>'将来負担比率（分子）の構造'!L$51</f>
        <v>-</v>
      </c>
      <c r="N57" s="168"/>
      <c r="O57" s="168"/>
      <c r="P57" s="168" t="str">
        <f>'将来負担比率（分子）の構造'!M$51</f>
        <v>-</v>
      </c>
    </row>
    <row r="58" spans="1:16" x14ac:dyDescent="0.15">
      <c r="A58" s="168" t="s">
        <v>43</v>
      </c>
      <c r="B58" s="168"/>
      <c r="C58" s="168"/>
      <c r="D58" s="168">
        <f>'将来負担比率（分子）の構造'!I$50</f>
        <v>1843</v>
      </c>
      <c r="E58" s="168"/>
      <c r="F58" s="168"/>
      <c r="G58" s="168">
        <f>'将来負担比率（分子）の構造'!J$50</f>
        <v>1812</v>
      </c>
      <c r="H58" s="168"/>
      <c r="I58" s="168"/>
      <c r="J58" s="168">
        <f>'将来負担比率（分子）の構造'!K$50</f>
        <v>1753</v>
      </c>
      <c r="K58" s="168"/>
      <c r="L58" s="168"/>
      <c r="M58" s="168">
        <f>'将来負担比率（分子）の構造'!L$50</f>
        <v>2107</v>
      </c>
      <c r="N58" s="168"/>
      <c r="O58" s="168"/>
      <c r="P58" s="168">
        <f>'将来負担比率（分子）の構造'!M$50</f>
        <v>2297</v>
      </c>
    </row>
    <row r="59" spans="1:16" x14ac:dyDescent="0.15">
      <c r="A59" s="168" t="s">
        <v>41</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40</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38</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37</v>
      </c>
      <c r="B62" s="168">
        <f>'将来負担比率（分子）の構造'!I$45</f>
        <v>501</v>
      </c>
      <c r="C62" s="168"/>
      <c r="D62" s="168"/>
      <c r="E62" s="168">
        <f>'将来負担比率（分子）の構造'!J$45</f>
        <v>468</v>
      </c>
      <c r="F62" s="168"/>
      <c r="G62" s="168"/>
      <c r="H62" s="168">
        <f>'将来負担比率（分子）の構造'!K$45</f>
        <v>425</v>
      </c>
      <c r="I62" s="168"/>
      <c r="J62" s="168"/>
      <c r="K62" s="168">
        <f>'将来負担比率（分子）の構造'!L$45</f>
        <v>404</v>
      </c>
      <c r="L62" s="168"/>
      <c r="M62" s="168"/>
      <c r="N62" s="168">
        <f>'将来負担比率（分子）の構造'!M$45</f>
        <v>366</v>
      </c>
      <c r="O62" s="168"/>
      <c r="P62" s="168"/>
    </row>
    <row r="63" spans="1:16" x14ac:dyDescent="0.15">
      <c r="A63" s="168" t="s">
        <v>36</v>
      </c>
      <c r="B63" s="168">
        <f>'将来負担比率（分子）の構造'!I$44</f>
        <v>123</v>
      </c>
      <c r="C63" s="168"/>
      <c r="D63" s="168"/>
      <c r="E63" s="168">
        <f>'将来負担比率（分子）の構造'!J$44</f>
        <v>115</v>
      </c>
      <c r="F63" s="168"/>
      <c r="G63" s="168"/>
      <c r="H63" s="168">
        <f>'将来負担比率（分子）の構造'!K$44</f>
        <v>126</v>
      </c>
      <c r="I63" s="168"/>
      <c r="J63" s="168"/>
      <c r="K63" s="168">
        <f>'将来負担比率（分子）の構造'!L$44</f>
        <v>169</v>
      </c>
      <c r="L63" s="168"/>
      <c r="M63" s="168"/>
      <c r="N63" s="168">
        <f>'将来負担比率（分子）の構造'!M$44</f>
        <v>160</v>
      </c>
      <c r="O63" s="168"/>
      <c r="P63" s="168"/>
    </row>
    <row r="64" spans="1:16" x14ac:dyDescent="0.15">
      <c r="A64" s="168" t="s">
        <v>35</v>
      </c>
      <c r="B64" s="168">
        <f>'将来負担比率（分子）の構造'!I$43</f>
        <v>4681</v>
      </c>
      <c r="C64" s="168"/>
      <c r="D64" s="168"/>
      <c r="E64" s="168">
        <f>'将来負担比率（分子）の構造'!J$43</f>
        <v>4671</v>
      </c>
      <c r="F64" s="168"/>
      <c r="G64" s="168"/>
      <c r="H64" s="168">
        <f>'将来負担比率（分子）の構造'!K$43</f>
        <v>4424</v>
      </c>
      <c r="I64" s="168"/>
      <c r="J64" s="168"/>
      <c r="K64" s="168">
        <f>'将来負担比率（分子）の構造'!L$43</f>
        <v>4210</v>
      </c>
      <c r="L64" s="168"/>
      <c r="M64" s="168"/>
      <c r="N64" s="168">
        <f>'将来負担比率（分子）の構造'!M$43</f>
        <v>4045</v>
      </c>
      <c r="O64" s="168"/>
      <c r="P64" s="168"/>
    </row>
    <row r="65" spans="1:16" x14ac:dyDescent="0.15">
      <c r="A65" s="168" t="s">
        <v>34</v>
      </c>
      <c r="B65" s="168" t="str">
        <f>'将来負担比率（分子）の構造'!I$42</f>
        <v>-</v>
      </c>
      <c r="C65" s="168"/>
      <c r="D65" s="168"/>
      <c r="E65" s="168" t="str">
        <f>'将来負担比率（分子）の構造'!J$42</f>
        <v>-</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15">
      <c r="A66" s="168" t="s">
        <v>33</v>
      </c>
      <c r="B66" s="168">
        <f>'将来負担比率（分子）の構造'!I$41</f>
        <v>5625</v>
      </c>
      <c r="C66" s="168"/>
      <c r="D66" s="168"/>
      <c r="E66" s="168">
        <f>'将来負担比率（分子）の構造'!J$41</f>
        <v>6163</v>
      </c>
      <c r="F66" s="168"/>
      <c r="G66" s="168"/>
      <c r="H66" s="168">
        <f>'将来負担比率（分子）の構造'!K$41</f>
        <v>7344</v>
      </c>
      <c r="I66" s="168"/>
      <c r="J66" s="168"/>
      <c r="K66" s="168">
        <f>'将来負担比率（分子）の構造'!L$41</f>
        <v>7477</v>
      </c>
      <c r="L66" s="168"/>
      <c r="M66" s="168"/>
      <c r="N66" s="168">
        <f>'将来負担比率（分子）の構造'!M$41</f>
        <v>7940</v>
      </c>
      <c r="O66" s="168"/>
      <c r="P66" s="168"/>
    </row>
    <row r="67" spans="1:16" x14ac:dyDescent="0.15">
      <c r="A67" s="168" t="s">
        <v>77</v>
      </c>
      <c r="B67" s="168" t="e">
        <f>NA()</f>
        <v>#N/A</v>
      </c>
      <c r="C67" s="168">
        <f>IF(ISNUMBER('将来負担比率（分子）の構造'!I$53), IF('将来負担比率（分子）の構造'!I$53 &lt; 0, 0, '将来負担比率（分子）の構造'!I$53), NA())</f>
        <v>2549</v>
      </c>
      <c r="D67" s="168" t="e">
        <f>NA()</f>
        <v>#N/A</v>
      </c>
      <c r="E67" s="168" t="e">
        <f>NA()</f>
        <v>#N/A</v>
      </c>
      <c r="F67" s="168">
        <f>IF(ISNUMBER('将来負担比率（分子）の構造'!J$53), IF('将来負担比率（分子）の構造'!J$53 &lt; 0, 0, '将来負担比率（分子）の構造'!J$53), NA())</f>
        <v>2657</v>
      </c>
      <c r="G67" s="168" t="e">
        <f>NA()</f>
        <v>#N/A</v>
      </c>
      <c r="H67" s="168" t="e">
        <f>NA()</f>
        <v>#N/A</v>
      </c>
      <c r="I67" s="168">
        <f>IF(ISNUMBER('将来負担比率（分子）の構造'!K$53), IF('将来負担比率（分子）の構造'!K$53 &lt; 0, 0, '将来負担比率（分子）の構造'!K$53), NA())</f>
        <v>3062</v>
      </c>
      <c r="J67" s="168" t="e">
        <f>NA()</f>
        <v>#N/A</v>
      </c>
      <c r="K67" s="168" t="e">
        <f>NA()</f>
        <v>#N/A</v>
      </c>
      <c r="L67" s="168">
        <f>IF(ISNUMBER('将来負担比率（分子）の構造'!L$53), IF('将来負担比率（分子）の構造'!L$53 &lt; 0, 0, '将来負担比率（分子）の構造'!L$53), NA())</f>
        <v>2729</v>
      </c>
      <c r="M67" s="168" t="e">
        <f>NA()</f>
        <v>#N/A</v>
      </c>
      <c r="N67" s="168" t="e">
        <f>NA()</f>
        <v>#N/A</v>
      </c>
      <c r="O67" s="168">
        <f>IF(ISNUMBER('将来負担比率（分子）の構造'!M$53), IF('将来負担比率（分子）の構造'!M$53 &lt; 0, 0, '将来負担比率（分子）の構造'!M$53), NA())</f>
        <v>2719</v>
      </c>
      <c r="P67" s="168" t="e">
        <f>NA()</f>
        <v>#N/A</v>
      </c>
    </row>
    <row r="70" spans="1:16" x14ac:dyDescent="0.15">
      <c r="A70" s="170" t="s">
        <v>78</v>
      </c>
      <c r="B70" s="170"/>
      <c r="C70" s="170"/>
      <c r="D70" s="170"/>
      <c r="E70" s="170"/>
      <c r="F70" s="170"/>
    </row>
    <row r="71" spans="1:16" x14ac:dyDescent="0.15">
      <c r="A71" s="171"/>
      <c r="B71" s="171" t="str">
        <f>基金残高に係る経年分析!F54</f>
        <v>R02</v>
      </c>
      <c r="C71" s="171" t="str">
        <f>基金残高に係る経年分析!G54</f>
        <v>R03</v>
      </c>
      <c r="D71" s="171" t="str">
        <f>基金残高に係る経年分析!H54</f>
        <v>R04</v>
      </c>
    </row>
    <row r="72" spans="1:16" x14ac:dyDescent="0.15">
      <c r="A72" s="171" t="s">
        <v>79</v>
      </c>
      <c r="B72" s="172">
        <f>基金残高に係る経年分析!F55</f>
        <v>491</v>
      </c>
      <c r="C72" s="172">
        <f>基金残高に係る経年分析!G55</f>
        <v>534</v>
      </c>
      <c r="D72" s="172">
        <f>基金残高に係る経年分析!H55</f>
        <v>688</v>
      </c>
    </row>
    <row r="73" spans="1:16" x14ac:dyDescent="0.15">
      <c r="A73" s="171" t="s">
        <v>80</v>
      </c>
      <c r="B73" s="172">
        <f>基金残高に係る経年分析!F56</f>
        <v>279</v>
      </c>
      <c r="C73" s="172">
        <f>基金残高に係る経年分析!G56</f>
        <v>346</v>
      </c>
      <c r="D73" s="172">
        <f>基金残高に係る経年分析!H56</f>
        <v>346</v>
      </c>
    </row>
    <row r="74" spans="1:16" x14ac:dyDescent="0.15">
      <c r="A74" s="171" t="s">
        <v>81</v>
      </c>
      <c r="B74" s="172">
        <f>基金残高に係る経年分析!F57</f>
        <v>678</v>
      </c>
      <c r="C74" s="172">
        <f>基金残高に係る経年分析!G57</f>
        <v>889</v>
      </c>
      <c r="D74" s="172">
        <f>基金残高に係る経年分析!H57</f>
        <v>789</v>
      </c>
    </row>
  </sheetData>
  <sheetProtection algorithmName="SHA-512" hashValue="TIzSdvtgQqCNhLzBDZDJxUrwfNeds+Ju3IB0xTy0BEx1a0cAwm3WwiJwjIny7TbWChCCTSS1zEqcSf/56tcH2w==" saltValue="eyoBRE4vNKChphTs0J/xD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1" width="1.625" style="207" customWidth="1"/>
    <col min="2" max="2" width="2.375" style="207" customWidth="1"/>
    <col min="3" max="16" width="2.625" style="207" customWidth="1"/>
    <col min="17" max="17" width="2.375" style="207" customWidth="1"/>
    <col min="18" max="95" width="1.625" style="207" customWidth="1"/>
    <col min="96" max="133" width="1.625" style="219" customWidth="1"/>
    <col min="134" max="143" width="1.625" style="207" customWidth="1"/>
    <col min="144" max="16384" width="0" style="207"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704" t="s">
        <v>215</v>
      </c>
      <c r="DI1" s="705"/>
      <c r="DJ1" s="705"/>
      <c r="DK1" s="705"/>
      <c r="DL1" s="705"/>
      <c r="DM1" s="705"/>
      <c r="DN1" s="706"/>
      <c r="DO1" s="207"/>
      <c r="DP1" s="704" t="s">
        <v>216</v>
      </c>
      <c r="DQ1" s="705"/>
      <c r="DR1" s="705"/>
      <c r="DS1" s="705"/>
      <c r="DT1" s="705"/>
      <c r="DU1" s="705"/>
      <c r="DV1" s="705"/>
      <c r="DW1" s="705"/>
      <c r="DX1" s="705"/>
      <c r="DY1" s="705"/>
      <c r="DZ1" s="705"/>
      <c r="EA1" s="705"/>
      <c r="EB1" s="705"/>
      <c r="EC1" s="706"/>
      <c r="ED1" s="206"/>
      <c r="EE1" s="206"/>
      <c r="EF1" s="206"/>
      <c r="EG1" s="206"/>
      <c r="EH1" s="206"/>
      <c r="EI1" s="206"/>
      <c r="EJ1" s="206"/>
      <c r="EK1" s="206"/>
      <c r="EL1" s="206"/>
      <c r="EM1" s="206"/>
    </row>
    <row r="2" spans="2:143" ht="22.5" customHeight="1" x14ac:dyDescent="0.15">
      <c r="B2" s="208" t="s">
        <v>217</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910400</v>
      </c>
      <c r="S5" s="664"/>
      <c r="T5" s="664"/>
      <c r="U5" s="664"/>
      <c r="V5" s="664"/>
      <c r="W5" s="664"/>
      <c r="X5" s="664"/>
      <c r="Y5" s="689"/>
      <c r="Z5" s="702">
        <v>10.8</v>
      </c>
      <c r="AA5" s="702"/>
      <c r="AB5" s="702"/>
      <c r="AC5" s="702"/>
      <c r="AD5" s="703">
        <v>906582</v>
      </c>
      <c r="AE5" s="703"/>
      <c r="AF5" s="703"/>
      <c r="AG5" s="703"/>
      <c r="AH5" s="703"/>
      <c r="AI5" s="703"/>
      <c r="AJ5" s="703"/>
      <c r="AK5" s="703"/>
      <c r="AL5" s="690">
        <v>20.5</v>
      </c>
      <c r="AM5" s="672"/>
      <c r="AN5" s="672"/>
      <c r="AO5" s="691"/>
      <c r="AP5" s="666" t="s">
        <v>229</v>
      </c>
      <c r="AQ5" s="667"/>
      <c r="AR5" s="667"/>
      <c r="AS5" s="667"/>
      <c r="AT5" s="667"/>
      <c r="AU5" s="667"/>
      <c r="AV5" s="667"/>
      <c r="AW5" s="667"/>
      <c r="AX5" s="667"/>
      <c r="AY5" s="667"/>
      <c r="AZ5" s="667"/>
      <c r="BA5" s="667"/>
      <c r="BB5" s="667"/>
      <c r="BC5" s="667"/>
      <c r="BD5" s="667"/>
      <c r="BE5" s="667"/>
      <c r="BF5" s="668"/>
      <c r="BG5" s="608">
        <v>910400</v>
      </c>
      <c r="BH5" s="609"/>
      <c r="BI5" s="609"/>
      <c r="BJ5" s="609"/>
      <c r="BK5" s="609"/>
      <c r="BL5" s="609"/>
      <c r="BM5" s="609"/>
      <c r="BN5" s="610"/>
      <c r="BO5" s="646">
        <v>100</v>
      </c>
      <c r="BP5" s="646"/>
      <c r="BQ5" s="646"/>
      <c r="BR5" s="646"/>
      <c r="BS5" s="647">
        <v>3818</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75611</v>
      </c>
      <c r="S6" s="609"/>
      <c r="T6" s="609"/>
      <c r="U6" s="609"/>
      <c r="V6" s="609"/>
      <c r="W6" s="609"/>
      <c r="X6" s="609"/>
      <c r="Y6" s="610"/>
      <c r="Z6" s="646">
        <v>0.9</v>
      </c>
      <c r="AA6" s="646"/>
      <c r="AB6" s="646"/>
      <c r="AC6" s="646"/>
      <c r="AD6" s="647">
        <v>75611</v>
      </c>
      <c r="AE6" s="647"/>
      <c r="AF6" s="647"/>
      <c r="AG6" s="647"/>
      <c r="AH6" s="647"/>
      <c r="AI6" s="647"/>
      <c r="AJ6" s="647"/>
      <c r="AK6" s="647"/>
      <c r="AL6" s="611">
        <v>1.7</v>
      </c>
      <c r="AM6" s="612"/>
      <c r="AN6" s="612"/>
      <c r="AO6" s="648"/>
      <c r="AP6" s="605" t="s">
        <v>234</v>
      </c>
      <c r="AQ6" s="606"/>
      <c r="AR6" s="606"/>
      <c r="AS6" s="606"/>
      <c r="AT6" s="606"/>
      <c r="AU6" s="606"/>
      <c r="AV6" s="606"/>
      <c r="AW6" s="606"/>
      <c r="AX6" s="606"/>
      <c r="AY6" s="606"/>
      <c r="AZ6" s="606"/>
      <c r="BA6" s="606"/>
      <c r="BB6" s="606"/>
      <c r="BC6" s="606"/>
      <c r="BD6" s="606"/>
      <c r="BE6" s="606"/>
      <c r="BF6" s="607"/>
      <c r="BG6" s="608">
        <v>910400</v>
      </c>
      <c r="BH6" s="609"/>
      <c r="BI6" s="609"/>
      <c r="BJ6" s="609"/>
      <c r="BK6" s="609"/>
      <c r="BL6" s="609"/>
      <c r="BM6" s="609"/>
      <c r="BN6" s="610"/>
      <c r="BO6" s="646">
        <v>100</v>
      </c>
      <c r="BP6" s="646"/>
      <c r="BQ6" s="646"/>
      <c r="BR6" s="646"/>
      <c r="BS6" s="647">
        <v>3818</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73676</v>
      </c>
      <c r="CS6" s="609"/>
      <c r="CT6" s="609"/>
      <c r="CU6" s="609"/>
      <c r="CV6" s="609"/>
      <c r="CW6" s="609"/>
      <c r="CX6" s="609"/>
      <c r="CY6" s="610"/>
      <c r="CZ6" s="690">
        <v>0.9</v>
      </c>
      <c r="DA6" s="672"/>
      <c r="DB6" s="672"/>
      <c r="DC6" s="692"/>
      <c r="DD6" s="614" t="s">
        <v>129</v>
      </c>
      <c r="DE6" s="609"/>
      <c r="DF6" s="609"/>
      <c r="DG6" s="609"/>
      <c r="DH6" s="609"/>
      <c r="DI6" s="609"/>
      <c r="DJ6" s="609"/>
      <c r="DK6" s="609"/>
      <c r="DL6" s="609"/>
      <c r="DM6" s="609"/>
      <c r="DN6" s="609"/>
      <c r="DO6" s="609"/>
      <c r="DP6" s="610"/>
      <c r="DQ6" s="614">
        <v>73676</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502</v>
      </c>
      <c r="S7" s="609"/>
      <c r="T7" s="609"/>
      <c r="U7" s="609"/>
      <c r="V7" s="609"/>
      <c r="W7" s="609"/>
      <c r="X7" s="609"/>
      <c r="Y7" s="610"/>
      <c r="Z7" s="646">
        <v>0</v>
      </c>
      <c r="AA7" s="646"/>
      <c r="AB7" s="646"/>
      <c r="AC7" s="646"/>
      <c r="AD7" s="647">
        <v>502</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467772</v>
      </c>
      <c r="BH7" s="609"/>
      <c r="BI7" s="609"/>
      <c r="BJ7" s="609"/>
      <c r="BK7" s="609"/>
      <c r="BL7" s="609"/>
      <c r="BM7" s="609"/>
      <c r="BN7" s="610"/>
      <c r="BO7" s="646">
        <v>51.4</v>
      </c>
      <c r="BP7" s="646"/>
      <c r="BQ7" s="646"/>
      <c r="BR7" s="646"/>
      <c r="BS7" s="647">
        <v>3818</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1213037</v>
      </c>
      <c r="CS7" s="609"/>
      <c r="CT7" s="609"/>
      <c r="CU7" s="609"/>
      <c r="CV7" s="609"/>
      <c r="CW7" s="609"/>
      <c r="CX7" s="609"/>
      <c r="CY7" s="610"/>
      <c r="CZ7" s="646">
        <v>14.6</v>
      </c>
      <c r="DA7" s="646"/>
      <c r="DB7" s="646"/>
      <c r="DC7" s="646"/>
      <c r="DD7" s="614">
        <v>94890</v>
      </c>
      <c r="DE7" s="609"/>
      <c r="DF7" s="609"/>
      <c r="DG7" s="609"/>
      <c r="DH7" s="609"/>
      <c r="DI7" s="609"/>
      <c r="DJ7" s="609"/>
      <c r="DK7" s="609"/>
      <c r="DL7" s="609"/>
      <c r="DM7" s="609"/>
      <c r="DN7" s="609"/>
      <c r="DO7" s="609"/>
      <c r="DP7" s="610"/>
      <c r="DQ7" s="614">
        <v>1023170</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2695</v>
      </c>
      <c r="S8" s="609"/>
      <c r="T8" s="609"/>
      <c r="U8" s="609"/>
      <c r="V8" s="609"/>
      <c r="W8" s="609"/>
      <c r="X8" s="609"/>
      <c r="Y8" s="610"/>
      <c r="Z8" s="646">
        <v>0</v>
      </c>
      <c r="AA8" s="646"/>
      <c r="AB8" s="646"/>
      <c r="AC8" s="646"/>
      <c r="AD8" s="647">
        <v>2695</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17368</v>
      </c>
      <c r="BH8" s="609"/>
      <c r="BI8" s="609"/>
      <c r="BJ8" s="609"/>
      <c r="BK8" s="609"/>
      <c r="BL8" s="609"/>
      <c r="BM8" s="609"/>
      <c r="BN8" s="610"/>
      <c r="BO8" s="646">
        <v>1.9</v>
      </c>
      <c r="BP8" s="646"/>
      <c r="BQ8" s="646"/>
      <c r="BR8" s="646"/>
      <c r="BS8" s="647" t="s">
        <v>129</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1912477</v>
      </c>
      <c r="CS8" s="609"/>
      <c r="CT8" s="609"/>
      <c r="CU8" s="609"/>
      <c r="CV8" s="609"/>
      <c r="CW8" s="609"/>
      <c r="CX8" s="609"/>
      <c r="CY8" s="610"/>
      <c r="CZ8" s="646">
        <v>23.1</v>
      </c>
      <c r="DA8" s="646"/>
      <c r="DB8" s="646"/>
      <c r="DC8" s="646"/>
      <c r="DD8" s="614">
        <v>420</v>
      </c>
      <c r="DE8" s="609"/>
      <c r="DF8" s="609"/>
      <c r="DG8" s="609"/>
      <c r="DH8" s="609"/>
      <c r="DI8" s="609"/>
      <c r="DJ8" s="609"/>
      <c r="DK8" s="609"/>
      <c r="DL8" s="609"/>
      <c r="DM8" s="609"/>
      <c r="DN8" s="609"/>
      <c r="DO8" s="609"/>
      <c r="DP8" s="610"/>
      <c r="DQ8" s="614">
        <v>894988</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1763</v>
      </c>
      <c r="S9" s="609"/>
      <c r="T9" s="609"/>
      <c r="U9" s="609"/>
      <c r="V9" s="609"/>
      <c r="W9" s="609"/>
      <c r="X9" s="609"/>
      <c r="Y9" s="610"/>
      <c r="Z9" s="646">
        <v>0</v>
      </c>
      <c r="AA9" s="646"/>
      <c r="AB9" s="646"/>
      <c r="AC9" s="646"/>
      <c r="AD9" s="647">
        <v>1763</v>
      </c>
      <c r="AE9" s="647"/>
      <c r="AF9" s="647"/>
      <c r="AG9" s="647"/>
      <c r="AH9" s="647"/>
      <c r="AI9" s="647"/>
      <c r="AJ9" s="647"/>
      <c r="AK9" s="647"/>
      <c r="AL9" s="611">
        <v>0</v>
      </c>
      <c r="AM9" s="612"/>
      <c r="AN9" s="612"/>
      <c r="AO9" s="648"/>
      <c r="AP9" s="605" t="s">
        <v>243</v>
      </c>
      <c r="AQ9" s="606"/>
      <c r="AR9" s="606"/>
      <c r="AS9" s="606"/>
      <c r="AT9" s="606"/>
      <c r="AU9" s="606"/>
      <c r="AV9" s="606"/>
      <c r="AW9" s="606"/>
      <c r="AX9" s="606"/>
      <c r="AY9" s="606"/>
      <c r="AZ9" s="606"/>
      <c r="BA9" s="606"/>
      <c r="BB9" s="606"/>
      <c r="BC9" s="606"/>
      <c r="BD9" s="606"/>
      <c r="BE9" s="606"/>
      <c r="BF9" s="607"/>
      <c r="BG9" s="608">
        <v>423480</v>
      </c>
      <c r="BH9" s="609"/>
      <c r="BI9" s="609"/>
      <c r="BJ9" s="609"/>
      <c r="BK9" s="609"/>
      <c r="BL9" s="609"/>
      <c r="BM9" s="609"/>
      <c r="BN9" s="610"/>
      <c r="BO9" s="646">
        <v>46.5</v>
      </c>
      <c r="BP9" s="646"/>
      <c r="BQ9" s="646"/>
      <c r="BR9" s="646"/>
      <c r="BS9" s="647" t="s">
        <v>129</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1145222</v>
      </c>
      <c r="CS9" s="609"/>
      <c r="CT9" s="609"/>
      <c r="CU9" s="609"/>
      <c r="CV9" s="609"/>
      <c r="CW9" s="609"/>
      <c r="CX9" s="609"/>
      <c r="CY9" s="610"/>
      <c r="CZ9" s="646">
        <v>13.8</v>
      </c>
      <c r="DA9" s="646"/>
      <c r="DB9" s="646"/>
      <c r="DC9" s="646"/>
      <c r="DD9" s="614">
        <v>16027</v>
      </c>
      <c r="DE9" s="609"/>
      <c r="DF9" s="609"/>
      <c r="DG9" s="609"/>
      <c r="DH9" s="609"/>
      <c r="DI9" s="609"/>
      <c r="DJ9" s="609"/>
      <c r="DK9" s="609"/>
      <c r="DL9" s="609"/>
      <c r="DM9" s="609"/>
      <c r="DN9" s="609"/>
      <c r="DO9" s="609"/>
      <c r="DP9" s="610"/>
      <c r="DQ9" s="614">
        <v>797226</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246</v>
      </c>
      <c r="AA10" s="646"/>
      <c r="AB10" s="646"/>
      <c r="AC10" s="646"/>
      <c r="AD10" s="647" t="s">
        <v>246</v>
      </c>
      <c r="AE10" s="647"/>
      <c r="AF10" s="647"/>
      <c r="AG10" s="647"/>
      <c r="AH10" s="647"/>
      <c r="AI10" s="647"/>
      <c r="AJ10" s="647"/>
      <c r="AK10" s="647"/>
      <c r="AL10" s="611" t="s">
        <v>129</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13553</v>
      </c>
      <c r="BH10" s="609"/>
      <c r="BI10" s="609"/>
      <c r="BJ10" s="609"/>
      <c r="BK10" s="609"/>
      <c r="BL10" s="609"/>
      <c r="BM10" s="609"/>
      <c r="BN10" s="610"/>
      <c r="BO10" s="646">
        <v>1.5</v>
      </c>
      <c r="BP10" s="646"/>
      <c r="BQ10" s="646"/>
      <c r="BR10" s="646"/>
      <c r="BS10" s="647" t="s">
        <v>246</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11384</v>
      </c>
      <c r="CS10" s="609"/>
      <c r="CT10" s="609"/>
      <c r="CU10" s="609"/>
      <c r="CV10" s="609"/>
      <c r="CW10" s="609"/>
      <c r="CX10" s="609"/>
      <c r="CY10" s="610"/>
      <c r="CZ10" s="646">
        <v>0.1</v>
      </c>
      <c r="DA10" s="646"/>
      <c r="DB10" s="646"/>
      <c r="DC10" s="646"/>
      <c r="DD10" s="614" t="s">
        <v>129</v>
      </c>
      <c r="DE10" s="609"/>
      <c r="DF10" s="609"/>
      <c r="DG10" s="609"/>
      <c r="DH10" s="609"/>
      <c r="DI10" s="609"/>
      <c r="DJ10" s="609"/>
      <c r="DK10" s="609"/>
      <c r="DL10" s="609"/>
      <c r="DM10" s="609"/>
      <c r="DN10" s="609"/>
      <c r="DO10" s="609"/>
      <c r="DP10" s="610"/>
      <c r="DQ10" s="614">
        <v>11206</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237925</v>
      </c>
      <c r="S11" s="609"/>
      <c r="T11" s="609"/>
      <c r="U11" s="609"/>
      <c r="V11" s="609"/>
      <c r="W11" s="609"/>
      <c r="X11" s="609"/>
      <c r="Y11" s="610"/>
      <c r="Z11" s="611">
        <v>2.8</v>
      </c>
      <c r="AA11" s="612"/>
      <c r="AB11" s="612"/>
      <c r="AC11" s="613"/>
      <c r="AD11" s="614">
        <v>237925</v>
      </c>
      <c r="AE11" s="609"/>
      <c r="AF11" s="609"/>
      <c r="AG11" s="609"/>
      <c r="AH11" s="609"/>
      <c r="AI11" s="609"/>
      <c r="AJ11" s="609"/>
      <c r="AK11" s="610"/>
      <c r="AL11" s="611">
        <v>5.4</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13371</v>
      </c>
      <c r="BH11" s="609"/>
      <c r="BI11" s="609"/>
      <c r="BJ11" s="609"/>
      <c r="BK11" s="609"/>
      <c r="BL11" s="609"/>
      <c r="BM11" s="609"/>
      <c r="BN11" s="610"/>
      <c r="BO11" s="646">
        <v>1.5</v>
      </c>
      <c r="BP11" s="646"/>
      <c r="BQ11" s="646"/>
      <c r="BR11" s="646"/>
      <c r="BS11" s="647">
        <v>3818</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624671</v>
      </c>
      <c r="CS11" s="609"/>
      <c r="CT11" s="609"/>
      <c r="CU11" s="609"/>
      <c r="CV11" s="609"/>
      <c r="CW11" s="609"/>
      <c r="CX11" s="609"/>
      <c r="CY11" s="610"/>
      <c r="CZ11" s="646">
        <v>7.5</v>
      </c>
      <c r="DA11" s="646"/>
      <c r="DB11" s="646"/>
      <c r="DC11" s="646"/>
      <c r="DD11" s="614">
        <v>140341</v>
      </c>
      <c r="DE11" s="609"/>
      <c r="DF11" s="609"/>
      <c r="DG11" s="609"/>
      <c r="DH11" s="609"/>
      <c r="DI11" s="609"/>
      <c r="DJ11" s="609"/>
      <c r="DK11" s="609"/>
      <c r="DL11" s="609"/>
      <c r="DM11" s="609"/>
      <c r="DN11" s="609"/>
      <c r="DO11" s="609"/>
      <c r="DP11" s="610"/>
      <c r="DQ11" s="614">
        <v>484471</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11335</v>
      </c>
      <c r="S12" s="609"/>
      <c r="T12" s="609"/>
      <c r="U12" s="609"/>
      <c r="V12" s="609"/>
      <c r="W12" s="609"/>
      <c r="X12" s="609"/>
      <c r="Y12" s="610"/>
      <c r="Z12" s="646">
        <v>0.1</v>
      </c>
      <c r="AA12" s="646"/>
      <c r="AB12" s="646"/>
      <c r="AC12" s="646"/>
      <c r="AD12" s="647">
        <v>11335</v>
      </c>
      <c r="AE12" s="647"/>
      <c r="AF12" s="647"/>
      <c r="AG12" s="647"/>
      <c r="AH12" s="647"/>
      <c r="AI12" s="647"/>
      <c r="AJ12" s="647"/>
      <c r="AK12" s="647"/>
      <c r="AL12" s="611">
        <v>0.3</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325717</v>
      </c>
      <c r="BH12" s="609"/>
      <c r="BI12" s="609"/>
      <c r="BJ12" s="609"/>
      <c r="BK12" s="609"/>
      <c r="BL12" s="609"/>
      <c r="BM12" s="609"/>
      <c r="BN12" s="610"/>
      <c r="BO12" s="646">
        <v>35.799999999999997</v>
      </c>
      <c r="BP12" s="646"/>
      <c r="BQ12" s="646"/>
      <c r="BR12" s="646"/>
      <c r="BS12" s="647" t="s">
        <v>246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251759</v>
      </c>
      <c r="CS12" s="609"/>
      <c r="CT12" s="609"/>
      <c r="CU12" s="609"/>
      <c r="CV12" s="609"/>
      <c r="CW12" s="609"/>
      <c r="CX12" s="609"/>
      <c r="CY12" s="610"/>
      <c r="CZ12" s="646">
        <v>3</v>
      </c>
      <c r="DA12" s="646"/>
      <c r="DB12" s="646"/>
      <c r="DC12" s="646"/>
      <c r="DD12" s="614">
        <v>957</v>
      </c>
      <c r="DE12" s="609"/>
      <c r="DF12" s="609"/>
      <c r="DG12" s="609"/>
      <c r="DH12" s="609"/>
      <c r="DI12" s="609"/>
      <c r="DJ12" s="609"/>
      <c r="DK12" s="609"/>
      <c r="DL12" s="609"/>
      <c r="DM12" s="609"/>
      <c r="DN12" s="609"/>
      <c r="DO12" s="609"/>
      <c r="DP12" s="610"/>
      <c r="DQ12" s="614">
        <v>206768</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129</v>
      </c>
      <c r="S13" s="609"/>
      <c r="T13" s="609"/>
      <c r="U13" s="609"/>
      <c r="V13" s="609"/>
      <c r="W13" s="609"/>
      <c r="X13" s="609"/>
      <c r="Y13" s="610"/>
      <c r="Z13" s="646" t="s">
        <v>246</v>
      </c>
      <c r="AA13" s="646"/>
      <c r="AB13" s="646"/>
      <c r="AC13" s="646"/>
      <c r="AD13" s="647" t="s">
        <v>246</v>
      </c>
      <c r="AE13" s="647"/>
      <c r="AF13" s="647"/>
      <c r="AG13" s="647"/>
      <c r="AH13" s="647"/>
      <c r="AI13" s="647"/>
      <c r="AJ13" s="647"/>
      <c r="AK13" s="647"/>
      <c r="AL13" s="611" t="s">
        <v>129</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307645</v>
      </c>
      <c r="BH13" s="609"/>
      <c r="BI13" s="609"/>
      <c r="BJ13" s="609"/>
      <c r="BK13" s="609"/>
      <c r="BL13" s="609"/>
      <c r="BM13" s="609"/>
      <c r="BN13" s="610"/>
      <c r="BO13" s="646">
        <v>33.799999999999997</v>
      </c>
      <c r="BP13" s="646"/>
      <c r="BQ13" s="646"/>
      <c r="BR13" s="646"/>
      <c r="BS13" s="647" t="s">
        <v>246</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689993</v>
      </c>
      <c r="CS13" s="609"/>
      <c r="CT13" s="609"/>
      <c r="CU13" s="609"/>
      <c r="CV13" s="609"/>
      <c r="CW13" s="609"/>
      <c r="CX13" s="609"/>
      <c r="CY13" s="610"/>
      <c r="CZ13" s="646">
        <v>8.3000000000000007</v>
      </c>
      <c r="DA13" s="646"/>
      <c r="DB13" s="646"/>
      <c r="DC13" s="646"/>
      <c r="DD13" s="614">
        <v>289315</v>
      </c>
      <c r="DE13" s="609"/>
      <c r="DF13" s="609"/>
      <c r="DG13" s="609"/>
      <c r="DH13" s="609"/>
      <c r="DI13" s="609"/>
      <c r="DJ13" s="609"/>
      <c r="DK13" s="609"/>
      <c r="DL13" s="609"/>
      <c r="DM13" s="609"/>
      <c r="DN13" s="609"/>
      <c r="DO13" s="609"/>
      <c r="DP13" s="610"/>
      <c r="DQ13" s="614">
        <v>357634</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v>232</v>
      </c>
      <c r="S14" s="609"/>
      <c r="T14" s="609"/>
      <c r="U14" s="609"/>
      <c r="V14" s="609"/>
      <c r="W14" s="609"/>
      <c r="X14" s="609"/>
      <c r="Y14" s="610"/>
      <c r="Z14" s="646">
        <v>0</v>
      </c>
      <c r="AA14" s="646"/>
      <c r="AB14" s="646"/>
      <c r="AC14" s="646"/>
      <c r="AD14" s="647">
        <v>232</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35885</v>
      </c>
      <c r="BH14" s="609"/>
      <c r="BI14" s="609"/>
      <c r="BJ14" s="609"/>
      <c r="BK14" s="609"/>
      <c r="BL14" s="609"/>
      <c r="BM14" s="609"/>
      <c r="BN14" s="610"/>
      <c r="BO14" s="646">
        <v>3.9</v>
      </c>
      <c r="BP14" s="646"/>
      <c r="BQ14" s="646"/>
      <c r="BR14" s="646"/>
      <c r="BS14" s="647" t="s">
        <v>129</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364434</v>
      </c>
      <c r="CS14" s="609"/>
      <c r="CT14" s="609"/>
      <c r="CU14" s="609"/>
      <c r="CV14" s="609"/>
      <c r="CW14" s="609"/>
      <c r="CX14" s="609"/>
      <c r="CY14" s="610"/>
      <c r="CZ14" s="646">
        <v>4.4000000000000004</v>
      </c>
      <c r="DA14" s="646"/>
      <c r="DB14" s="646"/>
      <c r="DC14" s="646"/>
      <c r="DD14" s="614">
        <v>12848</v>
      </c>
      <c r="DE14" s="609"/>
      <c r="DF14" s="609"/>
      <c r="DG14" s="609"/>
      <c r="DH14" s="609"/>
      <c r="DI14" s="609"/>
      <c r="DJ14" s="609"/>
      <c r="DK14" s="609"/>
      <c r="DL14" s="609"/>
      <c r="DM14" s="609"/>
      <c r="DN14" s="609"/>
      <c r="DO14" s="609"/>
      <c r="DP14" s="610"/>
      <c r="DQ14" s="614">
        <v>299330</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129</v>
      </c>
      <c r="S15" s="609"/>
      <c r="T15" s="609"/>
      <c r="U15" s="609"/>
      <c r="V15" s="609"/>
      <c r="W15" s="609"/>
      <c r="X15" s="609"/>
      <c r="Y15" s="610"/>
      <c r="Z15" s="646" t="s">
        <v>129</v>
      </c>
      <c r="AA15" s="646"/>
      <c r="AB15" s="646"/>
      <c r="AC15" s="646"/>
      <c r="AD15" s="647" t="s">
        <v>129</v>
      </c>
      <c r="AE15" s="647"/>
      <c r="AF15" s="647"/>
      <c r="AG15" s="647"/>
      <c r="AH15" s="647"/>
      <c r="AI15" s="647"/>
      <c r="AJ15" s="647"/>
      <c r="AK15" s="647"/>
      <c r="AL15" s="611" t="s">
        <v>129</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81026</v>
      </c>
      <c r="BH15" s="609"/>
      <c r="BI15" s="609"/>
      <c r="BJ15" s="609"/>
      <c r="BK15" s="609"/>
      <c r="BL15" s="609"/>
      <c r="BM15" s="609"/>
      <c r="BN15" s="610"/>
      <c r="BO15" s="646">
        <v>8.9</v>
      </c>
      <c r="BP15" s="646"/>
      <c r="BQ15" s="646"/>
      <c r="BR15" s="646"/>
      <c r="BS15" s="647" t="s">
        <v>129</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1373541</v>
      </c>
      <c r="CS15" s="609"/>
      <c r="CT15" s="609"/>
      <c r="CU15" s="609"/>
      <c r="CV15" s="609"/>
      <c r="CW15" s="609"/>
      <c r="CX15" s="609"/>
      <c r="CY15" s="610"/>
      <c r="CZ15" s="646">
        <v>16.600000000000001</v>
      </c>
      <c r="DA15" s="646"/>
      <c r="DB15" s="646"/>
      <c r="DC15" s="646"/>
      <c r="DD15" s="614">
        <v>811922</v>
      </c>
      <c r="DE15" s="609"/>
      <c r="DF15" s="609"/>
      <c r="DG15" s="609"/>
      <c r="DH15" s="609"/>
      <c r="DI15" s="609"/>
      <c r="DJ15" s="609"/>
      <c r="DK15" s="609"/>
      <c r="DL15" s="609"/>
      <c r="DM15" s="609"/>
      <c r="DN15" s="609"/>
      <c r="DO15" s="609"/>
      <c r="DP15" s="610"/>
      <c r="DQ15" s="614">
        <v>483036</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4068</v>
      </c>
      <c r="S16" s="609"/>
      <c r="T16" s="609"/>
      <c r="U16" s="609"/>
      <c r="V16" s="609"/>
      <c r="W16" s="609"/>
      <c r="X16" s="609"/>
      <c r="Y16" s="610"/>
      <c r="Z16" s="646">
        <v>0</v>
      </c>
      <c r="AA16" s="646"/>
      <c r="AB16" s="646"/>
      <c r="AC16" s="646"/>
      <c r="AD16" s="647">
        <v>4068</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246</v>
      </c>
      <c r="BH16" s="609"/>
      <c r="BI16" s="609"/>
      <c r="BJ16" s="609"/>
      <c r="BK16" s="609"/>
      <c r="BL16" s="609"/>
      <c r="BM16" s="609"/>
      <c r="BN16" s="610"/>
      <c r="BO16" s="646" t="s">
        <v>246</v>
      </c>
      <c r="BP16" s="646"/>
      <c r="BQ16" s="646"/>
      <c r="BR16" s="646"/>
      <c r="BS16" s="647" t="s">
        <v>129</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21366</v>
      </c>
      <c r="CS16" s="609"/>
      <c r="CT16" s="609"/>
      <c r="CU16" s="609"/>
      <c r="CV16" s="609"/>
      <c r="CW16" s="609"/>
      <c r="CX16" s="609"/>
      <c r="CY16" s="610"/>
      <c r="CZ16" s="646">
        <v>0.3</v>
      </c>
      <c r="DA16" s="646"/>
      <c r="DB16" s="646"/>
      <c r="DC16" s="646"/>
      <c r="DD16" s="614" t="s">
        <v>129</v>
      </c>
      <c r="DE16" s="609"/>
      <c r="DF16" s="609"/>
      <c r="DG16" s="609"/>
      <c r="DH16" s="609"/>
      <c r="DI16" s="609"/>
      <c r="DJ16" s="609"/>
      <c r="DK16" s="609"/>
      <c r="DL16" s="609"/>
      <c r="DM16" s="609"/>
      <c r="DN16" s="609"/>
      <c r="DO16" s="609"/>
      <c r="DP16" s="610"/>
      <c r="DQ16" s="614">
        <v>858</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8578</v>
      </c>
      <c r="S17" s="609"/>
      <c r="T17" s="609"/>
      <c r="U17" s="609"/>
      <c r="V17" s="609"/>
      <c r="W17" s="609"/>
      <c r="X17" s="609"/>
      <c r="Y17" s="610"/>
      <c r="Z17" s="646">
        <v>0.1</v>
      </c>
      <c r="AA17" s="646"/>
      <c r="AB17" s="646"/>
      <c r="AC17" s="646"/>
      <c r="AD17" s="647">
        <v>8578</v>
      </c>
      <c r="AE17" s="647"/>
      <c r="AF17" s="647"/>
      <c r="AG17" s="647"/>
      <c r="AH17" s="647"/>
      <c r="AI17" s="647"/>
      <c r="AJ17" s="647"/>
      <c r="AK17" s="647"/>
      <c r="AL17" s="611">
        <v>0.2</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246</v>
      </c>
      <c r="BH17" s="609"/>
      <c r="BI17" s="609"/>
      <c r="BJ17" s="609"/>
      <c r="BK17" s="609"/>
      <c r="BL17" s="609"/>
      <c r="BM17" s="609"/>
      <c r="BN17" s="610"/>
      <c r="BO17" s="646" t="s">
        <v>129</v>
      </c>
      <c r="BP17" s="646"/>
      <c r="BQ17" s="646"/>
      <c r="BR17" s="646"/>
      <c r="BS17" s="647" t="s">
        <v>246</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609397</v>
      </c>
      <c r="CS17" s="609"/>
      <c r="CT17" s="609"/>
      <c r="CU17" s="609"/>
      <c r="CV17" s="609"/>
      <c r="CW17" s="609"/>
      <c r="CX17" s="609"/>
      <c r="CY17" s="610"/>
      <c r="CZ17" s="646">
        <v>7.4</v>
      </c>
      <c r="DA17" s="646"/>
      <c r="DB17" s="646"/>
      <c r="DC17" s="646"/>
      <c r="DD17" s="614" t="s">
        <v>129</v>
      </c>
      <c r="DE17" s="609"/>
      <c r="DF17" s="609"/>
      <c r="DG17" s="609"/>
      <c r="DH17" s="609"/>
      <c r="DI17" s="609"/>
      <c r="DJ17" s="609"/>
      <c r="DK17" s="609"/>
      <c r="DL17" s="609"/>
      <c r="DM17" s="609"/>
      <c r="DN17" s="609"/>
      <c r="DO17" s="609"/>
      <c r="DP17" s="610"/>
      <c r="DQ17" s="614">
        <v>609397</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6660</v>
      </c>
      <c r="S18" s="609"/>
      <c r="T18" s="609"/>
      <c r="U18" s="609"/>
      <c r="V18" s="609"/>
      <c r="W18" s="609"/>
      <c r="X18" s="609"/>
      <c r="Y18" s="610"/>
      <c r="Z18" s="646">
        <v>0.1</v>
      </c>
      <c r="AA18" s="646"/>
      <c r="AB18" s="646"/>
      <c r="AC18" s="646"/>
      <c r="AD18" s="647">
        <v>6660</v>
      </c>
      <c r="AE18" s="647"/>
      <c r="AF18" s="647"/>
      <c r="AG18" s="647"/>
      <c r="AH18" s="647"/>
      <c r="AI18" s="647"/>
      <c r="AJ18" s="647"/>
      <c r="AK18" s="647"/>
      <c r="AL18" s="611">
        <v>0.2</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129</v>
      </c>
      <c r="BP18" s="646"/>
      <c r="BQ18" s="646"/>
      <c r="BR18" s="646"/>
      <c r="BS18" s="647" t="s">
        <v>246</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246</v>
      </c>
      <c r="CS18" s="609"/>
      <c r="CT18" s="609"/>
      <c r="CU18" s="609"/>
      <c r="CV18" s="609"/>
      <c r="CW18" s="609"/>
      <c r="CX18" s="609"/>
      <c r="CY18" s="610"/>
      <c r="CZ18" s="646" t="s">
        <v>246</v>
      </c>
      <c r="DA18" s="646"/>
      <c r="DB18" s="646"/>
      <c r="DC18" s="646"/>
      <c r="DD18" s="614" t="s">
        <v>129</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6040</v>
      </c>
      <c r="S19" s="609"/>
      <c r="T19" s="609"/>
      <c r="U19" s="609"/>
      <c r="V19" s="609"/>
      <c r="W19" s="609"/>
      <c r="X19" s="609"/>
      <c r="Y19" s="610"/>
      <c r="Z19" s="646">
        <v>0.1</v>
      </c>
      <c r="AA19" s="646"/>
      <c r="AB19" s="646"/>
      <c r="AC19" s="646"/>
      <c r="AD19" s="647">
        <v>6040</v>
      </c>
      <c r="AE19" s="647"/>
      <c r="AF19" s="647"/>
      <c r="AG19" s="647"/>
      <c r="AH19" s="647"/>
      <c r="AI19" s="647"/>
      <c r="AJ19" s="647"/>
      <c r="AK19" s="647"/>
      <c r="AL19" s="611">
        <v>0.1</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t="s">
        <v>129</v>
      </c>
      <c r="BH19" s="609"/>
      <c r="BI19" s="609"/>
      <c r="BJ19" s="609"/>
      <c r="BK19" s="609"/>
      <c r="BL19" s="609"/>
      <c r="BM19" s="609"/>
      <c r="BN19" s="610"/>
      <c r="BO19" s="646" t="s">
        <v>129</v>
      </c>
      <c r="BP19" s="646"/>
      <c r="BQ19" s="646"/>
      <c r="BR19" s="646"/>
      <c r="BS19" s="647" t="s">
        <v>246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129</v>
      </c>
      <c r="CS19" s="609"/>
      <c r="CT19" s="609"/>
      <c r="CU19" s="609"/>
      <c r="CV19" s="609"/>
      <c r="CW19" s="609"/>
      <c r="CX19" s="609"/>
      <c r="CY19" s="610"/>
      <c r="CZ19" s="646" t="s">
        <v>246</v>
      </c>
      <c r="DA19" s="646"/>
      <c r="DB19" s="646"/>
      <c r="DC19" s="646"/>
      <c r="DD19" s="614" t="s">
        <v>129</v>
      </c>
      <c r="DE19" s="609"/>
      <c r="DF19" s="609"/>
      <c r="DG19" s="609"/>
      <c r="DH19" s="609"/>
      <c r="DI19" s="609"/>
      <c r="DJ19" s="609"/>
      <c r="DK19" s="609"/>
      <c r="DL19" s="609"/>
      <c r="DM19" s="609"/>
      <c r="DN19" s="609"/>
      <c r="DO19" s="609"/>
      <c r="DP19" s="610"/>
      <c r="DQ19" s="614" t="s">
        <v>246</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620</v>
      </c>
      <c r="S20" s="609"/>
      <c r="T20" s="609"/>
      <c r="U20" s="609"/>
      <c r="V20" s="609"/>
      <c r="W20" s="609"/>
      <c r="X20" s="609"/>
      <c r="Y20" s="610"/>
      <c r="Z20" s="646">
        <v>0</v>
      </c>
      <c r="AA20" s="646"/>
      <c r="AB20" s="646"/>
      <c r="AC20" s="646"/>
      <c r="AD20" s="647">
        <v>620</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t="s">
        <v>129</v>
      </c>
      <c r="BH20" s="609"/>
      <c r="BI20" s="609"/>
      <c r="BJ20" s="609"/>
      <c r="BK20" s="609"/>
      <c r="BL20" s="609"/>
      <c r="BM20" s="609"/>
      <c r="BN20" s="610"/>
      <c r="BO20" s="646" t="s">
        <v>129</v>
      </c>
      <c r="BP20" s="646"/>
      <c r="BQ20" s="646"/>
      <c r="BR20" s="646"/>
      <c r="BS20" s="647" t="s">
        <v>129</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8290957</v>
      </c>
      <c r="CS20" s="609"/>
      <c r="CT20" s="609"/>
      <c r="CU20" s="609"/>
      <c r="CV20" s="609"/>
      <c r="CW20" s="609"/>
      <c r="CX20" s="609"/>
      <c r="CY20" s="610"/>
      <c r="CZ20" s="646">
        <v>100</v>
      </c>
      <c r="DA20" s="646"/>
      <c r="DB20" s="646"/>
      <c r="DC20" s="646"/>
      <c r="DD20" s="614">
        <v>1366720</v>
      </c>
      <c r="DE20" s="609"/>
      <c r="DF20" s="609"/>
      <c r="DG20" s="609"/>
      <c r="DH20" s="609"/>
      <c r="DI20" s="609"/>
      <c r="DJ20" s="609"/>
      <c r="DK20" s="609"/>
      <c r="DL20" s="609"/>
      <c r="DM20" s="609"/>
      <c r="DN20" s="609"/>
      <c r="DO20" s="609"/>
      <c r="DP20" s="610"/>
      <c r="DQ20" s="614">
        <v>5241760</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3585568</v>
      </c>
      <c r="S21" s="609"/>
      <c r="T21" s="609"/>
      <c r="U21" s="609"/>
      <c r="V21" s="609"/>
      <c r="W21" s="609"/>
      <c r="X21" s="609"/>
      <c r="Y21" s="610"/>
      <c r="Z21" s="646">
        <v>42.4</v>
      </c>
      <c r="AA21" s="646"/>
      <c r="AB21" s="646"/>
      <c r="AC21" s="646"/>
      <c r="AD21" s="647">
        <v>3150845</v>
      </c>
      <c r="AE21" s="647"/>
      <c r="AF21" s="647"/>
      <c r="AG21" s="647"/>
      <c r="AH21" s="647"/>
      <c r="AI21" s="647"/>
      <c r="AJ21" s="647"/>
      <c r="AK21" s="647"/>
      <c r="AL21" s="611">
        <v>71.400000000000006</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t="s">
        <v>129</v>
      </c>
      <c r="BH21" s="609"/>
      <c r="BI21" s="609"/>
      <c r="BJ21" s="609"/>
      <c r="BK21" s="609"/>
      <c r="BL21" s="609"/>
      <c r="BM21" s="609"/>
      <c r="BN21" s="610"/>
      <c r="BO21" s="646" t="s">
        <v>246</v>
      </c>
      <c r="BP21" s="646"/>
      <c r="BQ21" s="646"/>
      <c r="BR21" s="646"/>
      <c r="BS21" s="647" t="s">
        <v>129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3150845</v>
      </c>
      <c r="S22" s="609"/>
      <c r="T22" s="609"/>
      <c r="U22" s="609"/>
      <c r="V22" s="609"/>
      <c r="W22" s="609"/>
      <c r="X22" s="609"/>
      <c r="Y22" s="610"/>
      <c r="Z22" s="646">
        <v>37.200000000000003</v>
      </c>
      <c r="AA22" s="646"/>
      <c r="AB22" s="646"/>
      <c r="AC22" s="646"/>
      <c r="AD22" s="647">
        <v>3150845</v>
      </c>
      <c r="AE22" s="647"/>
      <c r="AF22" s="647"/>
      <c r="AG22" s="647"/>
      <c r="AH22" s="647"/>
      <c r="AI22" s="647"/>
      <c r="AJ22" s="647"/>
      <c r="AK22" s="647"/>
      <c r="AL22" s="611">
        <v>71.400000000000006</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246</v>
      </c>
      <c r="BH22" s="609"/>
      <c r="BI22" s="609"/>
      <c r="BJ22" s="609"/>
      <c r="BK22" s="609"/>
      <c r="BL22" s="609"/>
      <c r="BM22" s="609"/>
      <c r="BN22" s="610"/>
      <c r="BO22" s="646" t="s">
        <v>129</v>
      </c>
      <c r="BP22" s="646"/>
      <c r="BQ22" s="646"/>
      <c r="BR22" s="646"/>
      <c r="BS22" s="647" t="s">
        <v>246</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434721</v>
      </c>
      <c r="S23" s="609"/>
      <c r="T23" s="609"/>
      <c r="U23" s="609"/>
      <c r="V23" s="609"/>
      <c r="W23" s="609"/>
      <c r="X23" s="609"/>
      <c r="Y23" s="610"/>
      <c r="Z23" s="646">
        <v>5.0999999999999996</v>
      </c>
      <c r="AA23" s="646"/>
      <c r="AB23" s="646"/>
      <c r="AC23" s="646"/>
      <c r="AD23" s="647" t="s">
        <v>246</v>
      </c>
      <c r="AE23" s="647"/>
      <c r="AF23" s="647"/>
      <c r="AG23" s="647"/>
      <c r="AH23" s="647"/>
      <c r="AI23" s="647"/>
      <c r="AJ23" s="647"/>
      <c r="AK23" s="647"/>
      <c r="AL23" s="611" t="s">
        <v>246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246</v>
      </c>
      <c r="BH23" s="609"/>
      <c r="BI23" s="609"/>
      <c r="BJ23" s="609"/>
      <c r="BK23" s="609"/>
      <c r="BL23" s="609"/>
      <c r="BM23" s="609"/>
      <c r="BN23" s="610"/>
      <c r="BO23" s="646" t="s">
        <v>129</v>
      </c>
      <c r="BP23" s="646"/>
      <c r="BQ23" s="646"/>
      <c r="BR23" s="646"/>
      <c r="BS23" s="647" t="s">
        <v>129</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v>2</v>
      </c>
      <c r="S24" s="609"/>
      <c r="T24" s="609"/>
      <c r="U24" s="609"/>
      <c r="V24" s="609"/>
      <c r="W24" s="609"/>
      <c r="X24" s="609"/>
      <c r="Y24" s="610"/>
      <c r="Z24" s="646">
        <v>0</v>
      </c>
      <c r="AA24" s="646"/>
      <c r="AB24" s="646"/>
      <c r="AC24" s="646"/>
      <c r="AD24" s="647" t="s">
        <v>246</v>
      </c>
      <c r="AE24" s="647"/>
      <c r="AF24" s="647"/>
      <c r="AG24" s="647"/>
      <c r="AH24" s="647"/>
      <c r="AI24" s="647"/>
      <c r="AJ24" s="647"/>
      <c r="AK24" s="647"/>
      <c r="AL24" s="611" t="s">
        <v>129</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129</v>
      </c>
      <c r="BH24" s="609"/>
      <c r="BI24" s="609"/>
      <c r="BJ24" s="609"/>
      <c r="BK24" s="609"/>
      <c r="BL24" s="609"/>
      <c r="BM24" s="609"/>
      <c r="BN24" s="610"/>
      <c r="BO24" s="646" t="s">
        <v>129</v>
      </c>
      <c r="BP24" s="646"/>
      <c r="BQ24" s="646"/>
      <c r="BR24" s="646"/>
      <c r="BS24" s="647" t="s">
        <v>246</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2747488</v>
      </c>
      <c r="CS24" s="664"/>
      <c r="CT24" s="664"/>
      <c r="CU24" s="664"/>
      <c r="CV24" s="664"/>
      <c r="CW24" s="664"/>
      <c r="CX24" s="664"/>
      <c r="CY24" s="689"/>
      <c r="CZ24" s="690">
        <v>33.1</v>
      </c>
      <c r="DA24" s="672"/>
      <c r="DB24" s="672"/>
      <c r="DC24" s="692"/>
      <c r="DD24" s="688">
        <v>1798161</v>
      </c>
      <c r="DE24" s="664"/>
      <c r="DF24" s="664"/>
      <c r="DG24" s="664"/>
      <c r="DH24" s="664"/>
      <c r="DI24" s="664"/>
      <c r="DJ24" s="664"/>
      <c r="DK24" s="689"/>
      <c r="DL24" s="688">
        <v>1648070</v>
      </c>
      <c r="DM24" s="664"/>
      <c r="DN24" s="664"/>
      <c r="DO24" s="664"/>
      <c r="DP24" s="664"/>
      <c r="DQ24" s="664"/>
      <c r="DR24" s="664"/>
      <c r="DS24" s="664"/>
      <c r="DT24" s="664"/>
      <c r="DU24" s="664"/>
      <c r="DV24" s="689"/>
      <c r="DW24" s="690">
        <v>37</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4845337</v>
      </c>
      <c r="S25" s="609"/>
      <c r="T25" s="609"/>
      <c r="U25" s="609"/>
      <c r="V25" s="609"/>
      <c r="W25" s="609"/>
      <c r="X25" s="609"/>
      <c r="Y25" s="610"/>
      <c r="Z25" s="646">
        <v>57.3</v>
      </c>
      <c r="AA25" s="646"/>
      <c r="AB25" s="646"/>
      <c r="AC25" s="646"/>
      <c r="AD25" s="647">
        <v>4406796</v>
      </c>
      <c r="AE25" s="647"/>
      <c r="AF25" s="647"/>
      <c r="AG25" s="647"/>
      <c r="AH25" s="647"/>
      <c r="AI25" s="647"/>
      <c r="AJ25" s="647"/>
      <c r="AK25" s="647"/>
      <c r="AL25" s="611">
        <v>99.8</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129</v>
      </c>
      <c r="BH25" s="609"/>
      <c r="BI25" s="609"/>
      <c r="BJ25" s="609"/>
      <c r="BK25" s="609"/>
      <c r="BL25" s="609"/>
      <c r="BM25" s="609"/>
      <c r="BN25" s="610"/>
      <c r="BO25" s="646" t="s">
        <v>246</v>
      </c>
      <c r="BP25" s="646"/>
      <c r="BQ25" s="646"/>
      <c r="BR25" s="646"/>
      <c r="BS25" s="647" t="s">
        <v>129</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1024912</v>
      </c>
      <c r="CS25" s="621"/>
      <c r="CT25" s="621"/>
      <c r="CU25" s="621"/>
      <c r="CV25" s="621"/>
      <c r="CW25" s="621"/>
      <c r="CX25" s="621"/>
      <c r="CY25" s="622"/>
      <c r="CZ25" s="611">
        <v>12.4</v>
      </c>
      <c r="DA25" s="623"/>
      <c r="DB25" s="623"/>
      <c r="DC25" s="624"/>
      <c r="DD25" s="614">
        <v>926163</v>
      </c>
      <c r="DE25" s="621"/>
      <c r="DF25" s="621"/>
      <c r="DG25" s="621"/>
      <c r="DH25" s="621"/>
      <c r="DI25" s="621"/>
      <c r="DJ25" s="621"/>
      <c r="DK25" s="622"/>
      <c r="DL25" s="614">
        <v>809075</v>
      </c>
      <c r="DM25" s="621"/>
      <c r="DN25" s="621"/>
      <c r="DO25" s="621"/>
      <c r="DP25" s="621"/>
      <c r="DQ25" s="621"/>
      <c r="DR25" s="621"/>
      <c r="DS25" s="621"/>
      <c r="DT25" s="621"/>
      <c r="DU25" s="621"/>
      <c r="DV25" s="622"/>
      <c r="DW25" s="611">
        <v>18.100000000000001</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858</v>
      </c>
      <c r="S26" s="609"/>
      <c r="T26" s="609"/>
      <c r="U26" s="609"/>
      <c r="V26" s="609"/>
      <c r="W26" s="609"/>
      <c r="X26" s="609"/>
      <c r="Y26" s="610"/>
      <c r="Z26" s="646">
        <v>0</v>
      </c>
      <c r="AA26" s="646"/>
      <c r="AB26" s="646"/>
      <c r="AC26" s="646"/>
      <c r="AD26" s="647">
        <v>858</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129</v>
      </c>
      <c r="BH26" s="609"/>
      <c r="BI26" s="609"/>
      <c r="BJ26" s="609"/>
      <c r="BK26" s="609"/>
      <c r="BL26" s="609"/>
      <c r="BM26" s="609"/>
      <c r="BN26" s="610"/>
      <c r="BO26" s="646" t="s">
        <v>246</v>
      </c>
      <c r="BP26" s="646"/>
      <c r="BQ26" s="646"/>
      <c r="BR26" s="646"/>
      <c r="BS26" s="647" t="s">
        <v>246</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624874</v>
      </c>
      <c r="CS26" s="609"/>
      <c r="CT26" s="609"/>
      <c r="CU26" s="609"/>
      <c r="CV26" s="609"/>
      <c r="CW26" s="609"/>
      <c r="CX26" s="609"/>
      <c r="CY26" s="610"/>
      <c r="CZ26" s="611">
        <v>7.5</v>
      </c>
      <c r="DA26" s="623"/>
      <c r="DB26" s="623"/>
      <c r="DC26" s="624"/>
      <c r="DD26" s="614">
        <v>552612</v>
      </c>
      <c r="DE26" s="609"/>
      <c r="DF26" s="609"/>
      <c r="DG26" s="609"/>
      <c r="DH26" s="609"/>
      <c r="DI26" s="609"/>
      <c r="DJ26" s="609"/>
      <c r="DK26" s="610"/>
      <c r="DL26" s="614" t="s">
        <v>129</v>
      </c>
      <c r="DM26" s="609"/>
      <c r="DN26" s="609"/>
      <c r="DO26" s="609"/>
      <c r="DP26" s="609"/>
      <c r="DQ26" s="609"/>
      <c r="DR26" s="609"/>
      <c r="DS26" s="609"/>
      <c r="DT26" s="609"/>
      <c r="DU26" s="609"/>
      <c r="DV26" s="610"/>
      <c r="DW26" s="611" t="s">
        <v>129</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36824</v>
      </c>
      <c r="S27" s="609"/>
      <c r="T27" s="609"/>
      <c r="U27" s="609"/>
      <c r="V27" s="609"/>
      <c r="W27" s="609"/>
      <c r="X27" s="609"/>
      <c r="Y27" s="610"/>
      <c r="Z27" s="646">
        <v>0.4</v>
      </c>
      <c r="AA27" s="646"/>
      <c r="AB27" s="646"/>
      <c r="AC27" s="646"/>
      <c r="AD27" s="647" t="s">
        <v>129</v>
      </c>
      <c r="AE27" s="647"/>
      <c r="AF27" s="647"/>
      <c r="AG27" s="647"/>
      <c r="AH27" s="647"/>
      <c r="AI27" s="647"/>
      <c r="AJ27" s="647"/>
      <c r="AK27" s="647"/>
      <c r="AL27" s="611" t="s">
        <v>246</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910400</v>
      </c>
      <c r="BH27" s="609"/>
      <c r="BI27" s="609"/>
      <c r="BJ27" s="609"/>
      <c r="BK27" s="609"/>
      <c r="BL27" s="609"/>
      <c r="BM27" s="609"/>
      <c r="BN27" s="610"/>
      <c r="BO27" s="646">
        <v>100</v>
      </c>
      <c r="BP27" s="646"/>
      <c r="BQ27" s="646"/>
      <c r="BR27" s="646"/>
      <c r="BS27" s="647">
        <v>3818</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1113179</v>
      </c>
      <c r="CS27" s="621"/>
      <c r="CT27" s="621"/>
      <c r="CU27" s="621"/>
      <c r="CV27" s="621"/>
      <c r="CW27" s="621"/>
      <c r="CX27" s="621"/>
      <c r="CY27" s="622"/>
      <c r="CZ27" s="611">
        <v>13.4</v>
      </c>
      <c r="DA27" s="623"/>
      <c r="DB27" s="623"/>
      <c r="DC27" s="624"/>
      <c r="DD27" s="614">
        <v>262601</v>
      </c>
      <c r="DE27" s="621"/>
      <c r="DF27" s="621"/>
      <c r="DG27" s="621"/>
      <c r="DH27" s="621"/>
      <c r="DI27" s="621"/>
      <c r="DJ27" s="621"/>
      <c r="DK27" s="622"/>
      <c r="DL27" s="614">
        <v>229598</v>
      </c>
      <c r="DM27" s="621"/>
      <c r="DN27" s="621"/>
      <c r="DO27" s="621"/>
      <c r="DP27" s="621"/>
      <c r="DQ27" s="621"/>
      <c r="DR27" s="621"/>
      <c r="DS27" s="621"/>
      <c r="DT27" s="621"/>
      <c r="DU27" s="621"/>
      <c r="DV27" s="622"/>
      <c r="DW27" s="611">
        <v>5.0999999999999996</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35210</v>
      </c>
      <c r="S28" s="609"/>
      <c r="T28" s="609"/>
      <c r="U28" s="609"/>
      <c r="V28" s="609"/>
      <c r="W28" s="609"/>
      <c r="X28" s="609"/>
      <c r="Y28" s="610"/>
      <c r="Z28" s="646">
        <v>0.4</v>
      </c>
      <c r="AA28" s="646"/>
      <c r="AB28" s="646"/>
      <c r="AC28" s="646"/>
      <c r="AD28" s="647" t="s">
        <v>129</v>
      </c>
      <c r="AE28" s="647"/>
      <c r="AF28" s="647"/>
      <c r="AG28" s="647"/>
      <c r="AH28" s="647"/>
      <c r="AI28" s="647"/>
      <c r="AJ28" s="647"/>
      <c r="AK28" s="647"/>
      <c r="AL28" s="611" t="s">
        <v>129</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609397</v>
      </c>
      <c r="CS28" s="609"/>
      <c r="CT28" s="609"/>
      <c r="CU28" s="609"/>
      <c r="CV28" s="609"/>
      <c r="CW28" s="609"/>
      <c r="CX28" s="609"/>
      <c r="CY28" s="610"/>
      <c r="CZ28" s="611">
        <v>7.4</v>
      </c>
      <c r="DA28" s="623"/>
      <c r="DB28" s="623"/>
      <c r="DC28" s="624"/>
      <c r="DD28" s="614">
        <v>609397</v>
      </c>
      <c r="DE28" s="609"/>
      <c r="DF28" s="609"/>
      <c r="DG28" s="609"/>
      <c r="DH28" s="609"/>
      <c r="DI28" s="609"/>
      <c r="DJ28" s="609"/>
      <c r="DK28" s="610"/>
      <c r="DL28" s="614">
        <v>609397</v>
      </c>
      <c r="DM28" s="609"/>
      <c r="DN28" s="609"/>
      <c r="DO28" s="609"/>
      <c r="DP28" s="609"/>
      <c r="DQ28" s="609"/>
      <c r="DR28" s="609"/>
      <c r="DS28" s="609"/>
      <c r="DT28" s="609"/>
      <c r="DU28" s="609"/>
      <c r="DV28" s="610"/>
      <c r="DW28" s="611">
        <v>13.7</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23096</v>
      </c>
      <c r="S29" s="609"/>
      <c r="T29" s="609"/>
      <c r="U29" s="609"/>
      <c r="V29" s="609"/>
      <c r="W29" s="609"/>
      <c r="X29" s="609"/>
      <c r="Y29" s="610"/>
      <c r="Z29" s="646">
        <v>0.3</v>
      </c>
      <c r="AA29" s="646"/>
      <c r="AB29" s="646"/>
      <c r="AC29" s="646"/>
      <c r="AD29" s="647" t="s">
        <v>129</v>
      </c>
      <c r="AE29" s="647"/>
      <c r="AF29" s="647"/>
      <c r="AG29" s="647"/>
      <c r="AH29" s="647"/>
      <c r="AI29" s="647"/>
      <c r="AJ29" s="647"/>
      <c r="AK29" s="647"/>
      <c r="AL29" s="611" t="s">
        <v>246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609379</v>
      </c>
      <c r="CS29" s="621"/>
      <c r="CT29" s="621"/>
      <c r="CU29" s="621"/>
      <c r="CV29" s="621"/>
      <c r="CW29" s="621"/>
      <c r="CX29" s="621"/>
      <c r="CY29" s="622"/>
      <c r="CZ29" s="611">
        <v>7.3</v>
      </c>
      <c r="DA29" s="623"/>
      <c r="DB29" s="623"/>
      <c r="DC29" s="624"/>
      <c r="DD29" s="614">
        <v>609379</v>
      </c>
      <c r="DE29" s="621"/>
      <c r="DF29" s="621"/>
      <c r="DG29" s="621"/>
      <c r="DH29" s="621"/>
      <c r="DI29" s="621"/>
      <c r="DJ29" s="621"/>
      <c r="DK29" s="622"/>
      <c r="DL29" s="614">
        <v>609379</v>
      </c>
      <c r="DM29" s="621"/>
      <c r="DN29" s="621"/>
      <c r="DO29" s="621"/>
      <c r="DP29" s="621"/>
      <c r="DQ29" s="621"/>
      <c r="DR29" s="621"/>
      <c r="DS29" s="621"/>
      <c r="DT29" s="621"/>
      <c r="DU29" s="621"/>
      <c r="DV29" s="622"/>
      <c r="DW29" s="611">
        <v>13.7</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1220118</v>
      </c>
      <c r="S30" s="609"/>
      <c r="T30" s="609"/>
      <c r="U30" s="609"/>
      <c r="V30" s="609"/>
      <c r="W30" s="609"/>
      <c r="X30" s="609"/>
      <c r="Y30" s="610"/>
      <c r="Z30" s="646">
        <v>14.4</v>
      </c>
      <c r="AA30" s="646"/>
      <c r="AB30" s="646"/>
      <c r="AC30" s="646"/>
      <c r="AD30" s="647" t="s">
        <v>246</v>
      </c>
      <c r="AE30" s="647"/>
      <c r="AF30" s="647"/>
      <c r="AG30" s="647"/>
      <c r="AH30" s="647"/>
      <c r="AI30" s="647"/>
      <c r="AJ30" s="647"/>
      <c r="AK30" s="647"/>
      <c r="AL30" s="611" t="s">
        <v>246</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83"/>
      <c r="BI30" s="683"/>
      <c r="BJ30" s="683"/>
      <c r="BK30" s="683"/>
      <c r="BL30" s="683"/>
      <c r="BM30" s="683"/>
      <c r="BN30" s="683"/>
      <c r="BO30" s="683"/>
      <c r="BP30" s="683"/>
      <c r="BQ30" s="684"/>
      <c r="BR30" s="660" t="s">
        <v>310</v>
      </c>
      <c r="BS30" s="683"/>
      <c r="BT30" s="683"/>
      <c r="BU30" s="683"/>
      <c r="BV30" s="683"/>
      <c r="BW30" s="683"/>
      <c r="BX30" s="683"/>
      <c r="BY30" s="683"/>
      <c r="BZ30" s="683"/>
      <c r="CA30" s="683"/>
      <c r="CB30" s="684"/>
      <c r="CD30" s="629"/>
      <c r="CE30" s="630"/>
      <c r="CF30" s="605" t="s">
        <v>311</v>
      </c>
      <c r="CG30" s="606"/>
      <c r="CH30" s="606"/>
      <c r="CI30" s="606"/>
      <c r="CJ30" s="606"/>
      <c r="CK30" s="606"/>
      <c r="CL30" s="606"/>
      <c r="CM30" s="606"/>
      <c r="CN30" s="606"/>
      <c r="CO30" s="606"/>
      <c r="CP30" s="606"/>
      <c r="CQ30" s="607"/>
      <c r="CR30" s="608">
        <v>587035</v>
      </c>
      <c r="CS30" s="609"/>
      <c r="CT30" s="609"/>
      <c r="CU30" s="609"/>
      <c r="CV30" s="609"/>
      <c r="CW30" s="609"/>
      <c r="CX30" s="609"/>
      <c r="CY30" s="610"/>
      <c r="CZ30" s="611">
        <v>7.1</v>
      </c>
      <c r="DA30" s="623"/>
      <c r="DB30" s="623"/>
      <c r="DC30" s="624"/>
      <c r="DD30" s="614">
        <v>587035</v>
      </c>
      <c r="DE30" s="609"/>
      <c r="DF30" s="609"/>
      <c r="DG30" s="609"/>
      <c r="DH30" s="609"/>
      <c r="DI30" s="609"/>
      <c r="DJ30" s="609"/>
      <c r="DK30" s="610"/>
      <c r="DL30" s="614">
        <v>587035</v>
      </c>
      <c r="DM30" s="609"/>
      <c r="DN30" s="609"/>
      <c r="DO30" s="609"/>
      <c r="DP30" s="609"/>
      <c r="DQ30" s="609"/>
      <c r="DR30" s="609"/>
      <c r="DS30" s="609"/>
      <c r="DT30" s="609"/>
      <c r="DU30" s="609"/>
      <c r="DV30" s="610"/>
      <c r="DW30" s="611">
        <v>13.2</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t="s">
        <v>246</v>
      </c>
      <c r="S31" s="609"/>
      <c r="T31" s="609"/>
      <c r="U31" s="609"/>
      <c r="V31" s="609"/>
      <c r="W31" s="609"/>
      <c r="X31" s="609"/>
      <c r="Y31" s="610"/>
      <c r="Z31" s="646" t="s">
        <v>246</v>
      </c>
      <c r="AA31" s="646"/>
      <c r="AB31" s="646"/>
      <c r="AC31" s="646"/>
      <c r="AD31" s="647" t="s">
        <v>129</v>
      </c>
      <c r="AE31" s="647"/>
      <c r="AF31" s="647"/>
      <c r="AG31" s="647"/>
      <c r="AH31" s="647"/>
      <c r="AI31" s="647"/>
      <c r="AJ31" s="647"/>
      <c r="AK31" s="647"/>
      <c r="AL31" s="611" t="s">
        <v>246</v>
      </c>
      <c r="AM31" s="612"/>
      <c r="AN31" s="612"/>
      <c r="AO31" s="648"/>
      <c r="AP31" s="678" t="s">
        <v>313</v>
      </c>
      <c r="AQ31" s="679"/>
      <c r="AR31" s="679"/>
      <c r="AS31" s="679"/>
      <c r="AT31" s="680" t="s">
        <v>314</v>
      </c>
      <c r="AU31" s="211"/>
      <c r="AV31" s="211"/>
      <c r="AW31" s="211"/>
      <c r="AX31" s="666" t="s">
        <v>187</v>
      </c>
      <c r="AY31" s="667"/>
      <c r="AZ31" s="667"/>
      <c r="BA31" s="667"/>
      <c r="BB31" s="667"/>
      <c r="BC31" s="667"/>
      <c r="BD31" s="667"/>
      <c r="BE31" s="667"/>
      <c r="BF31" s="668"/>
      <c r="BG31" s="670">
        <v>99.2</v>
      </c>
      <c r="BH31" s="671"/>
      <c r="BI31" s="671"/>
      <c r="BJ31" s="671"/>
      <c r="BK31" s="671"/>
      <c r="BL31" s="671"/>
      <c r="BM31" s="672">
        <v>94.9</v>
      </c>
      <c r="BN31" s="671"/>
      <c r="BO31" s="671"/>
      <c r="BP31" s="671"/>
      <c r="BQ31" s="673"/>
      <c r="BR31" s="670">
        <v>99.1</v>
      </c>
      <c r="BS31" s="671"/>
      <c r="BT31" s="671"/>
      <c r="BU31" s="671"/>
      <c r="BV31" s="671"/>
      <c r="BW31" s="671"/>
      <c r="BX31" s="672">
        <v>94.6</v>
      </c>
      <c r="BY31" s="671"/>
      <c r="BZ31" s="671"/>
      <c r="CA31" s="671"/>
      <c r="CB31" s="673"/>
      <c r="CD31" s="629"/>
      <c r="CE31" s="630"/>
      <c r="CF31" s="605" t="s">
        <v>315</v>
      </c>
      <c r="CG31" s="606"/>
      <c r="CH31" s="606"/>
      <c r="CI31" s="606"/>
      <c r="CJ31" s="606"/>
      <c r="CK31" s="606"/>
      <c r="CL31" s="606"/>
      <c r="CM31" s="606"/>
      <c r="CN31" s="606"/>
      <c r="CO31" s="606"/>
      <c r="CP31" s="606"/>
      <c r="CQ31" s="607"/>
      <c r="CR31" s="608">
        <v>22344</v>
      </c>
      <c r="CS31" s="621"/>
      <c r="CT31" s="621"/>
      <c r="CU31" s="621"/>
      <c r="CV31" s="621"/>
      <c r="CW31" s="621"/>
      <c r="CX31" s="621"/>
      <c r="CY31" s="622"/>
      <c r="CZ31" s="611">
        <v>0.3</v>
      </c>
      <c r="DA31" s="623"/>
      <c r="DB31" s="623"/>
      <c r="DC31" s="624"/>
      <c r="DD31" s="614">
        <v>22344</v>
      </c>
      <c r="DE31" s="621"/>
      <c r="DF31" s="621"/>
      <c r="DG31" s="621"/>
      <c r="DH31" s="621"/>
      <c r="DI31" s="621"/>
      <c r="DJ31" s="621"/>
      <c r="DK31" s="622"/>
      <c r="DL31" s="614">
        <v>22344</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729287</v>
      </c>
      <c r="S32" s="609"/>
      <c r="T32" s="609"/>
      <c r="U32" s="609"/>
      <c r="V32" s="609"/>
      <c r="W32" s="609"/>
      <c r="X32" s="609"/>
      <c r="Y32" s="610"/>
      <c r="Z32" s="646">
        <v>8.6</v>
      </c>
      <c r="AA32" s="646"/>
      <c r="AB32" s="646"/>
      <c r="AC32" s="646"/>
      <c r="AD32" s="647" t="s">
        <v>129</v>
      </c>
      <c r="AE32" s="647"/>
      <c r="AF32" s="647"/>
      <c r="AG32" s="647"/>
      <c r="AH32" s="647"/>
      <c r="AI32" s="647"/>
      <c r="AJ32" s="647"/>
      <c r="AK32" s="647"/>
      <c r="AL32" s="611" t="s">
        <v>129</v>
      </c>
      <c r="AM32" s="612"/>
      <c r="AN32" s="612"/>
      <c r="AO32" s="648"/>
      <c r="AP32" s="649"/>
      <c r="AQ32" s="650"/>
      <c r="AR32" s="650"/>
      <c r="AS32" s="650"/>
      <c r="AT32" s="681"/>
      <c r="AU32" s="207" t="s">
        <v>317</v>
      </c>
      <c r="AX32" s="605" t="s">
        <v>318</v>
      </c>
      <c r="AY32" s="606"/>
      <c r="AZ32" s="606"/>
      <c r="BA32" s="606"/>
      <c r="BB32" s="606"/>
      <c r="BC32" s="606"/>
      <c r="BD32" s="606"/>
      <c r="BE32" s="606"/>
      <c r="BF32" s="607"/>
      <c r="BG32" s="674">
        <v>99.4</v>
      </c>
      <c r="BH32" s="621"/>
      <c r="BI32" s="621"/>
      <c r="BJ32" s="621"/>
      <c r="BK32" s="621"/>
      <c r="BL32" s="621"/>
      <c r="BM32" s="612">
        <v>97.1</v>
      </c>
      <c r="BN32" s="621"/>
      <c r="BO32" s="621"/>
      <c r="BP32" s="621"/>
      <c r="BQ32" s="644"/>
      <c r="BR32" s="674">
        <v>99.2</v>
      </c>
      <c r="BS32" s="621"/>
      <c r="BT32" s="621"/>
      <c r="BU32" s="621"/>
      <c r="BV32" s="621"/>
      <c r="BW32" s="621"/>
      <c r="BX32" s="612">
        <v>96.8</v>
      </c>
      <c r="BY32" s="621"/>
      <c r="BZ32" s="621"/>
      <c r="CA32" s="621"/>
      <c r="CB32" s="644"/>
      <c r="CD32" s="631"/>
      <c r="CE32" s="632"/>
      <c r="CF32" s="605" t="s">
        <v>319</v>
      </c>
      <c r="CG32" s="606"/>
      <c r="CH32" s="606"/>
      <c r="CI32" s="606"/>
      <c r="CJ32" s="606"/>
      <c r="CK32" s="606"/>
      <c r="CL32" s="606"/>
      <c r="CM32" s="606"/>
      <c r="CN32" s="606"/>
      <c r="CO32" s="606"/>
      <c r="CP32" s="606"/>
      <c r="CQ32" s="607"/>
      <c r="CR32" s="608">
        <v>18</v>
      </c>
      <c r="CS32" s="609"/>
      <c r="CT32" s="609"/>
      <c r="CU32" s="609"/>
      <c r="CV32" s="609"/>
      <c r="CW32" s="609"/>
      <c r="CX32" s="609"/>
      <c r="CY32" s="610"/>
      <c r="CZ32" s="611">
        <v>0</v>
      </c>
      <c r="DA32" s="623"/>
      <c r="DB32" s="623"/>
      <c r="DC32" s="624"/>
      <c r="DD32" s="614">
        <v>18</v>
      </c>
      <c r="DE32" s="609"/>
      <c r="DF32" s="609"/>
      <c r="DG32" s="609"/>
      <c r="DH32" s="609"/>
      <c r="DI32" s="609"/>
      <c r="DJ32" s="609"/>
      <c r="DK32" s="610"/>
      <c r="DL32" s="614">
        <v>18</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11368</v>
      </c>
      <c r="S33" s="609"/>
      <c r="T33" s="609"/>
      <c r="U33" s="609"/>
      <c r="V33" s="609"/>
      <c r="W33" s="609"/>
      <c r="X33" s="609"/>
      <c r="Y33" s="610"/>
      <c r="Z33" s="646">
        <v>0.1</v>
      </c>
      <c r="AA33" s="646"/>
      <c r="AB33" s="646"/>
      <c r="AC33" s="646"/>
      <c r="AD33" s="647">
        <v>6459</v>
      </c>
      <c r="AE33" s="647"/>
      <c r="AF33" s="647"/>
      <c r="AG33" s="647"/>
      <c r="AH33" s="647"/>
      <c r="AI33" s="647"/>
      <c r="AJ33" s="647"/>
      <c r="AK33" s="647"/>
      <c r="AL33" s="611">
        <v>0.1</v>
      </c>
      <c r="AM33" s="612"/>
      <c r="AN33" s="612"/>
      <c r="AO33" s="648"/>
      <c r="AP33" s="651"/>
      <c r="AQ33" s="652"/>
      <c r="AR33" s="652"/>
      <c r="AS33" s="652"/>
      <c r="AT33" s="682"/>
      <c r="AU33" s="212"/>
      <c r="AV33" s="212"/>
      <c r="AW33" s="212"/>
      <c r="AX33" s="589" t="s">
        <v>321</v>
      </c>
      <c r="AY33" s="590"/>
      <c r="AZ33" s="590"/>
      <c r="BA33" s="590"/>
      <c r="BB33" s="590"/>
      <c r="BC33" s="590"/>
      <c r="BD33" s="590"/>
      <c r="BE33" s="590"/>
      <c r="BF33" s="591"/>
      <c r="BG33" s="669">
        <v>98.5</v>
      </c>
      <c r="BH33" s="593"/>
      <c r="BI33" s="593"/>
      <c r="BJ33" s="593"/>
      <c r="BK33" s="593"/>
      <c r="BL33" s="593"/>
      <c r="BM33" s="639">
        <v>94.4</v>
      </c>
      <c r="BN33" s="593"/>
      <c r="BO33" s="593"/>
      <c r="BP33" s="593"/>
      <c r="BQ33" s="656"/>
      <c r="BR33" s="669">
        <v>98.5</v>
      </c>
      <c r="BS33" s="593"/>
      <c r="BT33" s="593"/>
      <c r="BU33" s="593"/>
      <c r="BV33" s="593"/>
      <c r="BW33" s="593"/>
      <c r="BX33" s="639">
        <v>94.2</v>
      </c>
      <c r="BY33" s="593"/>
      <c r="BZ33" s="593"/>
      <c r="CA33" s="593"/>
      <c r="CB33" s="656"/>
      <c r="CD33" s="605" t="s">
        <v>322</v>
      </c>
      <c r="CE33" s="606"/>
      <c r="CF33" s="606"/>
      <c r="CG33" s="606"/>
      <c r="CH33" s="606"/>
      <c r="CI33" s="606"/>
      <c r="CJ33" s="606"/>
      <c r="CK33" s="606"/>
      <c r="CL33" s="606"/>
      <c r="CM33" s="606"/>
      <c r="CN33" s="606"/>
      <c r="CO33" s="606"/>
      <c r="CP33" s="606"/>
      <c r="CQ33" s="607"/>
      <c r="CR33" s="608">
        <v>4155383</v>
      </c>
      <c r="CS33" s="621"/>
      <c r="CT33" s="621"/>
      <c r="CU33" s="621"/>
      <c r="CV33" s="621"/>
      <c r="CW33" s="621"/>
      <c r="CX33" s="621"/>
      <c r="CY33" s="622"/>
      <c r="CZ33" s="611">
        <v>50.1</v>
      </c>
      <c r="DA33" s="623"/>
      <c r="DB33" s="623"/>
      <c r="DC33" s="624"/>
      <c r="DD33" s="614">
        <v>3319318</v>
      </c>
      <c r="DE33" s="621"/>
      <c r="DF33" s="621"/>
      <c r="DG33" s="621"/>
      <c r="DH33" s="621"/>
      <c r="DI33" s="621"/>
      <c r="DJ33" s="621"/>
      <c r="DK33" s="622"/>
      <c r="DL33" s="614">
        <v>1904980</v>
      </c>
      <c r="DM33" s="621"/>
      <c r="DN33" s="621"/>
      <c r="DO33" s="621"/>
      <c r="DP33" s="621"/>
      <c r="DQ33" s="621"/>
      <c r="DR33" s="621"/>
      <c r="DS33" s="621"/>
      <c r="DT33" s="621"/>
      <c r="DU33" s="621"/>
      <c r="DV33" s="622"/>
      <c r="DW33" s="611">
        <v>42.7</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47432</v>
      </c>
      <c r="S34" s="609"/>
      <c r="T34" s="609"/>
      <c r="U34" s="609"/>
      <c r="V34" s="609"/>
      <c r="W34" s="609"/>
      <c r="X34" s="609"/>
      <c r="Y34" s="610"/>
      <c r="Z34" s="646">
        <v>0.6</v>
      </c>
      <c r="AA34" s="646"/>
      <c r="AB34" s="646"/>
      <c r="AC34" s="646"/>
      <c r="AD34" s="647" t="s">
        <v>246</v>
      </c>
      <c r="AE34" s="647"/>
      <c r="AF34" s="647"/>
      <c r="AG34" s="647"/>
      <c r="AH34" s="647"/>
      <c r="AI34" s="647"/>
      <c r="AJ34" s="647"/>
      <c r="AK34" s="647"/>
      <c r="AL34" s="611" t="s">
        <v>129</v>
      </c>
      <c r="AM34" s="612"/>
      <c r="AN34" s="612"/>
      <c r="AO34" s="648"/>
      <c r="AP34" s="215"/>
      <c r="AQ34" s="216"/>
      <c r="AS34" s="211"/>
      <c r="AT34" s="211"/>
      <c r="AU34" s="211"/>
      <c r="AV34" s="211"/>
      <c r="AW34" s="211"/>
      <c r="AX34" s="211"/>
      <c r="AY34" s="211"/>
      <c r="AZ34" s="211"/>
      <c r="BA34" s="211"/>
      <c r="BB34" s="211"/>
      <c r="BC34" s="211"/>
      <c r="BD34" s="211"/>
      <c r="BE34" s="211"/>
      <c r="BF34" s="211"/>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05" t="s">
        <v>324</v>
      </c>
      <c r="CE34" s="606"/>
      <c r="CF34" s="606"/>
      <c r="CG34" s="606"/>
      <c r="CH34" s="606"/>
      <c r="CI34" s="606"/>
      <c r="CJ34" s="606"/>
      <c r="CK34" s="606"/>
      <c r="CL34" s="606"/>
      <c r="CM34" s="606"/>
      <c r="CN34" s="606"/>
      <c r="CO34" s="606"/>
      <c r="CP34" s="606"/>
      <c r="CQ34" s="607"/>
      <c r="CR34" s="608">
        <v>1534971</v>
      </c>
      <c r="CS34" s="609"/>
      <c r="CT34" s="609"/>
      <c r="CU34" s="609"/>
      <c r="CV34" s="609"/>
      <c r="CW34" s="609"/>
      <c r="CX34" s="609"/>
      <c r="CY34" s="610"/>
      <c r="CZ34" s="611">
        <v>18.5</v>
      </c>
      <c r="DA34" s="623"/>
      <c r="DB34" s="623"/>
      <c r="DC34" s="624"/>
      <c r="DD34" s="614">
        <v>1067888</v>
      </c>
      <c r="DE34" s="609"/>
      <c r="DF34" s="609"/>
      <c r="DG34" s="609"/>
      <c r="DH34" s="609"/>
      <c r="DI34" s="609"/>
      <c r="DJ34" s="609"/>
      <c r="DK34" s="610"/>
      <c r="DL34" s="614">
        <v>317482</v>
      </c>
      <c r="DM34" s="609"/>
      <c r="DN34" s="609"/>
      <c r="DO34" s="609"/>
      <c r="DP34" s="609"/>
      <c r="DQ34" s="609"/>
      <c r="DR34" s="609"/>
      <c r="DS34" s="609"/>
      <c r="DT34" s="609"/>
      <c r="DU34" s="609"/>
      <c r="DV34" s="610"/>
      <c r="DW34" s="611">
        <v>7.1</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121164</v>
      </c>
      <c r="S35" s="609"/>
      <c r="T35" s="609"/>
      <c r="U35" s="609"/>
      <c r="V35" s="609"/>
      <c r="W35" s="609"/>
      <c r="X35" s="609"/>
      <c r="Y35" s="610"/>
      <c r="Z35" s="646">
        <v>1.4</v>
      </c>
      <c r="AA35" s="646"/>
      <c r="AB35" s="646"/>
      <c r="AC35" s="646"/>
      <c r="AD35" s="647" t="s">
        <v>129</v>
      </c>
      <c r="AE35" s="647"/>
      <c r="AF35" s="647"/>
      <c r="AG35" s="647"/>
      <c r="AH35" s="647"/>
      <c r="AI35" s="647"/>
      <c r="AJ35" s="647"/>
      <c r="AK35" s="647"/>
      <c r="AL35" s="611" t="s">
        <v>129</v>
      </c>
      <c r="AM35" s="612"/>
      <c r="AN35" s="612"/>
      <c r="AO35" s="648"/>
      <c r="AP35" s="217"/>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218969</v>
      </c>
      <c r="CS35" s="621"/>
      <c r="CT35" s="621"/>
      <c r="CU35" s="621"/>
      <c r="CV35" s="621"/>
      <c r="CW35" s="621"/>
      <c r="CX35" s="621"/>
      <c r="CY35" s="622"/>
      <c r="CZ35" s="611">
        <v>2.6</v>
      </c>
      <c r="DA35" s="623"/>
      <c r="DB35" s="623"/>
      <c r="DC35" s="624"/>
      <c r="DD35" s="614">
        <v>162558</v>
      </c>
      <c r="DE35" s="621"/>
      <c r="DF35" s="621"/>
      <c r="DG35" s="621"/>
      <c r="DH35" s="621"/>
      <c r="DI35" s="621"/>
      <c r="DJ35" s="621"/>
      <c r="DK35" s="622"/>
      <c r="DL35" s="614">
        <v>147392</v>
      </c>
      <c r="DM35" s="621"/>
      <c r="DN35" s="621"/>
      <c r="DO35" s="621"/>
      <c r="DP35" s="621"/>
      <c r="DQ35" s="621"/>
      <c r="DR35" s="621"/>
      <c r="DS35" s="621"/>
      <c r="DT35" s="621"/>
      <c r="DU35" s="621"/>
      <c r="DV35" s="622"/>
      <c r="DW35" s="611">
        <v>3.3</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78686</v>
      </c>
      <c r="S36" s="609"/>
      <c r="T36" s="609"/>
      <c r="U36" s="609"/>
      <c r="V36" s="609"/>
      <c r="W36" s="609"/>
      <c r="X36" s="609"/>
      <c r="Y36" s="610"/>
      <c r="Z36" s="646">
        <v>0.9</v>
      </c>
      <c r="AA36" s="646"/>
      <c r="AB36" s="646"/>
      <c r="AC36" s="646"/>
      <c r="AD36" s="647" t="s">
        <v>129</v>
      </c>
      <c r="AE36" s="647"/>
      <c r="AF36" s="647"/>
      <c r="AG36" s="647"/>
      <c r="AH36" s="647"/>
      <c r="AI36" s="647"/>
      <c r="AJ36" s="647"/>
      <c r="AK36" s="647"/>
      <c r="AL36" s="611" t="s">
        <v>129</v>
      </c>
      <c r="AM36" s="612"/>
      <c r="AN36" s="612"/>
      <c r="AO36" s="648"/>
      <c r="AP36" s="217"/>
      <c r="AQ36" s="657" t="s">
        <v>330</v>
      </c>
      <c r="AR36" s="658"/>
      <c r="AS36" s="658"/>
      <c r="AT36" s="658"/>
      <c r="AU36" s="658"/>
      <c r="AV36" s="658"/>
      <c r="AW36" s="658"/>
      <c r="AX36" s="658"/>
      <c r="AY36" s="659"/>
      <c r="AZ36" s="663">
        <v>1473566</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26521</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1334273</v>
      </c>
      <c r="CS36" s="609"/>
      <c r="CT36" s="609"/>
      <c r="CU36" s="609"/>
      <c r="CV36" s="609"/>
      <c r="CW36" s="609"/>
      <c r="CX36" s="609"/>
      <c r="CY36" s="610"/>
      <c r="CZ36" s="611">
        <v>16.100000000000001</v>
      </c>
      <c r="DA36" s="623"/>
      <c r="DB36" s="623"/>
      <c r="DC36" s="624"/>
      <c r="DD36" s="614">
        <v>1179730</v>
      </c>
      <c r="DE36" s="609"/>
      <c r="DF36" s="609"/>
      <c r="DG36" s="609"/>
      <c r="DH36" s="609"/>
      <c r="DI36" s="609"/>
      <c r="DJ36" s="609"/>
      <c r="DK36" s="610"/>
      <c r="DL36" s="614">
        <v>733947</v>
      </c>
      <c r="DM36" s="609"/>
      <c r="DN36" s="609"/>
      <c r="DO36" s="609"/>
      <c r="DP36" s="609"/>
      <c r="DQ36" s="609"/>
      <c r="DR36" s="609"/>
      <c r="DS36" s="609"/>
      <c r="DT36" s="609"/>
      <c r="DU36" s="609"/>
      <c r="DV36" s="610"/>
      <c r="DW36" s="611">
        <v>16.5</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263659</v>
      </c>
      <c r="S37" s="609"/>
      <c r="T37" s="609"/>
      <c r="U37" s="609"/>
      <c r="V37" s="609"/>
      <c r="W37" s="609"/>
      <c r="X37" s="609"/>
      <c r="Y37" s="610"/>
      <c r="Z37" s="646">
        <v>3.1</v>
      </c>
      <c r="AA37" s="646"/>
      <c r="AB37" s="646"/>
      <c r="AC37" s="646"/>
      <c r="AD37" s="647">
        <v>17</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486482</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21578</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364969</v>
      </c>
      <c r="CS37" s="621"/>
      <c r="CT37" s="621"/>
      <c r="CU37" s="621"/>
      <c r="CV37" s="621"/>
      <c r="CW37" s="621"/>
      <c r="CX37" s="621"/>
      <c r="CY37" s="622"/>
      <c r="CZ37" s="611">
        <v>4.4000000000000004</v>
      </c>
      <c r="DA37" s="623"/>
      <c r="DB37" s="623"/>
      <c r="DC37" s="624"/>
      <c r="DD37" s="614">
        <v>289065</v>
      </c>
      <c r="DE37" s="621"/>
      <c r="DF37" s="621"/>
      <c r="DG37" s="621"/>
      <c r="DH37" s="621"/>
      <c r="DI37" s="621"/>
      <c r="DJ37" s="621"/>
      <c r="DK37" s="622"/>
      <c r="DL37" s="614">
        <v>199320</v>
      </c>
      <c r="DM37" s="621"/>
      <c r="DN37" s="621"/>
      <c r="DO37" s="621"/>
      <c r="DP37" s="621"/>
      <c r="DQ37" s="621"/>
      <c r="DR37" s="621"/>
      <c r="DS37" s="621"/>
      <c r="DT37" s="621"/>
      <c r="DU37" s="621"/>
      <c r="DV37" s="622"/>
      <c r="DW37" s="611">
        <v>4.5</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1049688</v>
      </c>
      <c r="S38" s="609"/>
      <c r="T38" s="609"/>
      <c r="U38" s="609"/>
      <c r="V38" s="609"/>
      <c r="W38" s="609"/>
      <c r="X38" s="609"/>
      <c r="Y38" s="610"/>
      <c r="Z38" s="646">
        <v>12.4</v>
      </c>
      <c r="AA38" s="646"/>
      <c r="AB38" s="646"/>
      <c r="AC38" s="646"/>
      <c r="AD38" s="647" t="s">
        <v>129</v>
      </c>
      <c r="AE38" s="647"/>
      <c r="AF38" s="647"/>
      <c r="AG38" s="647"/>
      <c r="AH38" s="647"/>
      <c r="AI38" s="647"/>
      <c r="AJ38" s="647"/>
      <c r="AK38" s="647"/>
      <c r="AL38" s="611" t="s">
        <v>246</v>
      </c>
      <c r="AM38" s="612"/>
      <c r="AN38" s="612"/>
      <c r="AO38" s="648"/>
      <c r="AQ38" s="641" t="s">
        <v>338</v>
      </c>
      <c r="AR38" s="642"/>
      <c r="AS38" s="642"/>
      <c r="AT38" s="642"/>
      <c r="AU38" s="642"/>
      <c r="AV38" s="642"/>
      <c r="AW38" s="642"/>
      <c r="AX38" s="642"/>
      <c r="AY38" s="643"/>
      <c r="AZ38" s="608">
        <v>313867</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1908</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977084</v>
      </c>
      <c r="CS38" s="609"/>
      <c r="CT38" s="609"/>
      <c r="CU38" s="609"/>
      <c r="CV38" s="609"/>
      <c r="CW38" s="609"/>
      <c r="CX38" s="609"/>
      <c r="CY38" s="610"/>
      <c r="CZ38" s="611">
        <v>11.8</v>
      </c>
      <c r="DA38" s="623"/>
      <c r="DB38" s="623"/>
      <c r="DC38" s="624"/>
      <c r="DD38" s="614">
        <v>845073</v>
      </c>
      <c r="DE38" s="609"/>
      <c r="DF38" s="609"/>
      <c r="DG38" s="609"/>
      <c r="DH38" s="609"/>
      <c r="DI38" s="609"/>
      <c r="DJ38" s="609"/>
      <c r="DK38" s="610"/>
      <c r="DL38" s="614">
        <v>706159</v>
      </c>
      <c r="DM38" s="609"/>
      <c r="DN38" s="609"/>
      <c r="DO38" s="609"/>
      <c r="DP38" s="609"/>
      <c r="DQ38" s="609"/>
      <c r="DR38" s="609"/>
      <c r="DS38" s="609"/>
      <c r="DT38" s="609"/>
      <c r="DU38" s="609"/>
      <c r="DV38" s="610"/>
      <c r="DW38" s="611">
        <v>15.8</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129</v>
      </c>
      <c r="S39" s="609"/>
      <c r="T39" s="609"/>
      <c r="U39" s="609"/>
      <c r="V39" s="609"/>
      <c r="W39" s="609"/>
      <c r="X39" s="609"/>
      <c r="Y39" s="610"/>
      <c r="Z39" s="646" t="s">
        <v>129</v>
      </c>
      <c r="AA39" s="646"/>
      <c r="AB39" s="646"/>
      <c r="AC39" s="646"/>
      <c r="AD39" s="647" t="s">
        <v>129</v>
      </c>
      <c r="AE39" s="647"/>
      <c r="AF39" s="647"/>
      <c r="AG39" s="647"/>
      <c r="AH39" s="647"/>
      <c r="AI39" s="647"/>
      <c r="AJ39" s="647"/>
      <c r="AK39" s="647"/>
      <c r="AL39" s="611" t="s">
        <v>129</v>
      </c>
      <c r="AM39" s="612"/>
      <c r="AN39" s="612"/>
      <c r="AO39" s="648"/>
      <c r="AQ39" s="641" t="s">
        <v>342</v>
      </c>
      <c r="AR39" s="642"/>
      <c r="AS39" s="642"/>
      <c r="AT39" s="642"/>
      <c r="AU39" s="642"/>
      <c r="AV39" s="642"/>
      <c r="AW39" s="642"/>
      <c r="AX39" s="642"/>
      <c r="AY39" s="643"/>
      <c r="AZ39" s="608">
        <v>24131</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3263</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71386</v>
      </c>
      <c r="CS39" s="621"/>
      <c r="CT39" s="621"/>
      <c r="CU39" s="621"/>
      <c r="CV39" s="621"/>
      <c r="CW39" s="621"/>
      <c r="CX39" s="621"/>
      <c r="CY39" s="622"/>
      <c r="CZ39" s="611">
        <v>0.9</v>
      </c>
      <c r="DA39" s="623"/>
      <c r="DB39" s="623"/>
      <c r="DC39" s="624"/>
      <c r="DD39" s="614">
        <v>64069</v>
      </c>
      <c r="DE39" s="621"/>
      <c r="DF39" s="621"/>
      <c r="DG39" s="621"/>
      <c r="DH39" s="621"/>
      <c r="DI39" s="621"/>
      <c r="DJ39" s="621"/>
      <c r="DK39" s="622"/>
      <c r="DL39" s="614" t="s">
        <v>129</v>
      </c>
      <c r="DM39" s="621"/>
      <c r="DN39" s="621"/>
      <c r="DO39" s="621"/>
      <c r="DP39" s="621"/>
      <c r="DQ39" s="621"/>
      <c r="DR39" s="621"/>
      <c r="DS39" s="621"/>
      <c r="DT39" s="621"/>
      <c r="DU39" s="621"/>
      <c r="DV39" s="622"/>
      <c r="DW39" s="611" t="s">
        <v>246</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44088</v>
      </c>
      <c r="S40" s="609"/>
      <c r="T40" s="609"/>
      <c r="U40" s="609"/>
      <c r="V40" s="609"/>
      <c r="W40" s="609"/>
      <c r="X40" s="609"/>
      <c r="Y40" s="610"/>
      <c r="Z40" s="646">
        <v>0.5</v>
      </c>
      <c r="AA40" s="646"/>
      <c r="AB40" s="646"/>
      <c r="AC40" s="646"/>
      <c r="AD40" s="647" t="s">
        <v>129</v>
      </c>
      <c r="AE40" s="647"/>
      <c r="AF40" s="647"/>
      <c r="AG40" s="647"/>
      <c r="AH40" s="647"/>
      <c r="AI40" s="647"/>
      <c r="AJ40" s="647"/>
      <c r="AK40" s="647"/>
      <c r="AL40" s="611" t="s">
        <v>129</v>
      </c>
      <c r="AM40" s="612"/>
      <c r="AN40" s="612"/>
      <c r="AO40" s="648"/>
      <c r="AQ40" s="641" t="s">
        <v>346</v>
      </c>
      <c r="AR40" s="642"/>
      <c r="AS40" s="642"/>
      <c r="AT40" s="642"/>
      <c r="AU40" s="642"/>
      <c r="AV40" s="642"/>
      <c r="AW40" s="642"/>
      <c r="AX40" s="642"/>
      <c r="AY40" s="643"/>
      <c r="AZ40" s="608">
        <v>10000</v>
      </c>
      <c r="BA40" s="609"/>
      <c r="BB40" s="609"/>
      <c r="BC40" s="609"/>
      <c r="BD40" s="621"/>
      <c r="BE40" s="621"/>
      <c r="BF40" s="644"/>
      <c r="BG40" s="649" t="s">
        <v>347</v>
      </c>
      <c r="BH40" s="650"/>
      <c r="BI40" s="650"/>
      <c r="BJ40" s="650"/>
      <c r="BK40" s="650"/>
      <c r="BL40" s="213"/>
      <c r="BM40" s="606" t="s">
        <v>348</v>
      </c>
      <c r="BN40" s="606"/>
      <c r="BO40" s="606"/>
      <c r="BP40" s="606"/>
      <c r="BQ40" s="606"/>
      <c r="BR40" s="606"/>
      <c r="BS40" s="606"/>
      <c r="BT40" s="606"/>
      <c r="BU40" s="607"/>
      <c r="BV40" s="608">
        <v>165</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18700</v>
      </c>
      <c r="CS40" s="609"/>
      <c r="CT40" s="609"/>
      <c r="CU40" s="609"/>
      <c r="CV40" s="609"/>
      <c r="CW40" s="609"/>
      <c r="CX40" s="609"/>
      <c r="CY40" s="610"/>
      <c r="CZ40" s="611">
        <v>0.2</v>
      </c>
      <c r="DA40" s="623"/>
      <c r="DB40" s="623"/>
      <c r="DC40" s="624"/>
      <c r="DD40" s="614" t="s">
        <v>129</v>
      </c>
      <c r="DE40" s="609"/>
      <c r="DF40" s="609"/>
      <c r="DG40" s="609"/>
      <c r="DH40" s="609"/>
      <c r="DI40" s="609"/>
      <c r="DJ40" s="609"/>
      <c r="DK40" s="610"/>
      <c r="DL40" s="614" t="s">
        <v>129</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8462727</v>
      </c>
      <c r="S41" s="633"/>
      <c r="T41" s="633"/>
      <c r="U41" s="633"/>
      <c r="V41" s="633"/>
      <c r="W41" s="633"/>
      <c r="X41" s="633"/>
      <c r="Y41" s="636"/>
      <c r="Z41" s="637">
        <v>100</v>
      </c>
      <c r="AA41" s="637"/>
      <c r="AB41" s="637"/>
      <c r="AC41" s="637"/>
      <c r="AD41" s="638">
        <v>4414130</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144539</v>
      </c>
      <c r="BA41" s="609"/>
      <c r="BB41" s="609"/>
      <c r="BC41" s="609"/>
      <c r="BD41" s="621"/>
      <c r="BE41" s="621"/>
      <c r="BF41" s="644"/>
      <c r="BG41" s="649"/>
      <c r="BH41" s="650"/>
      <c r="BI41" s="650"/>
      <c r="BJ41" s="650"/>
      <c r="BK41" s="650"/>
      <c r="BL41" s="213"/>
      <c r="BM41" s="606" t="s">
        <v>352</v>
      </c>
      <c r="BN41" s="606"/>
      <c r="BO41" s="606"/>
      <c r="BP41" s="606"/>
      <c r="BQ41" s="606"/>
      <c r="BR41" s="606"/>
      <c r="BS41" s="606"/>
      <c r="BT41" s="606"/>
      <c r="BU41" s="607"/>
      <c r="BV41" s="608" t="s">
        <v>129</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246</v>
      </c>
      <c r="CS41" s="621"/>
      <c r="CT41" s="621"/>
      <c r="CU41" s="621"/>
      <c r="CV41" s="621"/>
      <c r="CW41" s="621"/>
      <c r="CX41" s="621"/>
      <c r="CY41" s="622"/>
      <c r="CZ41" s="611" t="s">
        <v>129</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494547</v>
      </c>
      <c r="BA42" s="633"/>
      <c r="BB42" s="633"/>
      <c r="BC42" s="633"/>
      <c r="BD42" s="593"/>
      <c r="BE42" s="593"/>
      <c r="BF42" s="656"/>
      <c r="BG42" s="651"/>
      <c r="BH42" s="652"/>
      <c r="BI42" s="652"/>
      <c r="BJ42" s="652"/>
      <c r="BK42" s="652"/>
      <c r="BL42" s="214"/>
      <c r="BM42" s="590" t="s">
        <v>355</v>
      </c>
      <c r="BN42" s="590"/>
      <c r="BO42" s="590"/>
      <c r="BP42" s="590"/>
      <c r="BQ42" s="590"/>
      <c r="BR42" s="590"/>
      <c r="BS42" s="590"/>
      <c r="BT42" s="590"/>
      <c r="BU42" s="591"/>
      <c r="BV42" s="592">
        <v>363</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1388086</v>
      </c>
      <c r="CS42" s="621"/>
      <c r="CT42" s="621"/>
      <c r="CU42" s="621"/>
      <c r="CV42" s="621"/>
      <c r="CW42" s="621"/>
      <c r="CX42" s="621"/>
      <c r="CY42" s="622"/>
      <c r="CZ42" s="611">
        <v>16.7</v>
      </c>
      <c r="DA42" s="623"/>
      <c r="DB42" s="623"/>
      <c r="DC42" s="624"/>
      <c r="DD42" s="614">
        <v>124281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7" t="s">
        <v>357</v>
      </c>
      <c r="CD43" s="605" t="s">
        <v>358</v>
      </c>
      <c r="CE43" s="606"/>
      <c r="CF43" s="606"/>
      <c r="CG43" s="606"/>
      <c r="CH43" s="606"/>
      <c r="CI43" s="606"/>
      <c r="CJ43" s="606"/>
      <c r="CK43" s="606"/>
      <c r="CL43" s="606"/>
      <c r="CM43" s="606"/>
      <c r="CN43" s="606"/>
      <c r="CO43" s="606"/>
      <c r="CP43" s="606"/>
      <c r="CQ43" s="607"/>
      <c r="CR43" s="608">
        <v>63689</v>
      </c>
      <c r="CS43" s="621"/>
      <c r="CT43" s="621"/>
      <c r="CU43" s="621"/>
      <c r="CV43" s="621"/>
      <c r="CW43" s="621"/>
      <c r="CX43" s="621"/>
      <c r="CY43" s="622"/>
      <c r="CZ43" s="611">
        <v>0.8</v>
      </c>
      <c r="DA43" s="623"/>
      <c r="DB43" s="623"/>
      <c r="DC43" s="624"/>
      <c r="DD43" s="614">
        <v>63689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1366720</v>
      </c>
      <c r="CS44" s="609"/>
      <c r="CT44" s="609"/>
      <c r="CU44" s="609"/>
      <c r="CV44" s="609"/>
      <c r="CW44" s="609"/>
      <c r="CX44" s="609"/>
      <c r="CY44" s="610"/>
      <c r="CZ44" s="611">
        <v>16.5</v>
      </c>
      <c r="DA44" s="612"/>
      <c r="DB44" s="612"/>
      <c r="DC44" s="613"/>
      <c r="DD44" s="614">
        <v>123423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384222</v>
      </c>
      <c r="CS45" s="621"/>
      <c r="CT45" s="621"/>
      <c r="CU45" s="621"/>
      <c r="CV45" s="621"/>
      <c r="CW45" s="621"/>
      <c r="CX45" s="621"/>
      <c r="CY45" s="622"/>
      <c r="CZ45" s="611">
        <v>4.5999999999999996</v>
      </c>
      <c r="DA45" s="623"/>
      <c r="DB45" s="623"/>
      <c r="DC45" s="624"/>
      <c r="DD45" s="614">
        <v>3613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8"/>
      <c r="CD46" s="629"/>
      <c r="CE46" s="630"/>
      <c r="CF46" s="605" t="s">
        <v>363</v>
      </c>
      <c r="CG46" s="606"/>
      <c r="CH46" s="606"/>
      <c r="CI46" s="606"/>
      <c r="CJ46" s="606"/>
      <c r="CK46" s="606"/>
      <c r="CL46" s="606"/>
      <c r="CM46" s="606"/>
      <c r="CN46" s="606"/>
      <c r="CO46" s="606"/>
      <c r="CP46" s="606"/>
      <c r="CQ46" s="607"/>
      <c r="CR46" s="608">
        <v>933998</v>
      </c>
      <c r="CS46" s="609"/>
      <c r="CT46" s="609"/>
      <c r="CU46" s="609"/>
      <c r="CV46" s="609"/>
      <c r="CW46" s="609"/>
      <c r="CX46" s="609"/>
      <c r="CY46" s="610"/>
      <c r="CZ46" s="611">
        <v>11.3</v>
      </c>
      <c r="DA46" s="612"/>
      <c r="DB46" s="612"/>
      <c r="DC46" s="613"/>
      <c r="DD46" s="614">
        <v>115771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8"/>
      <c r="CD47" s="629"/>
      <c r="CE47" s="630"/>
      <c r="CF47" s="605" t="s">
        <v>364</v>
      </c>
      <c r="CG47" s="606"/>
      <c r="CH47" s="606"/>
      <c r="CI47" s="606"/>
      <c r="CJ47" s="606"/>
      <c r="CK47" s="606"/>
      <c r="CL47" s="606"/>
      <c r="CM47" s="606"/>
      <c r="CN47" s="606"/>
      <c r="CO47" s="606"/>
      <c r="CP47" s="606"/>
      <c r="CQ47" s="607"/>
      <c r="CR47" s="608">
        <v>21366</v>
      </c>
      <c r="CS47" s="621"/>
      <c r="CT47" s="621"/>
      <c r="CU47" s="621"/>
      <c r="CV47" s="621"/>
      <c r="CW47" s="621"/>
      <c r="CX47" s="621"/>
      <c r="CY47" s="622"/>
      <c r="CZ47" s="611">
        <v>0.3</v>
      </c>
      <c r="DA47" s="623"/>
      <c r="DB47" s="623"/>
      <c r="DC47" s="624"/>
      <c r="DD47" s="614">
        <v>858</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8"/>
      <c r="CD48" s="631"/>
      <c r="CE48" s="632"/>
      <c r="CF48" s="605" t="s">
        <v>365</v>
      </c>
      <c r="CG48" s="606"/>
      <c r="CH48" s="606"/>
      <c r="CI48" s="606"/>
      <c r="CJ48" s="606"/>
      <c r="CK48" s="606"/>
      <c r="CL48" s="606"/>
      <c r="CM48" s="606"/>
      <c r="CN48" s="606"/>
      <c r="CO48" s="606"/>
      <c r="CP48" s="606"/>
      <c r="CQ48" s="607"/>
      <c r="CR48" s="608" t="s">
        <v>129</v>
      </c>
      <c r="CS48" s="609"/>
      <c r="CT48" s="609"/>
      <c r="CU48" s="609"/>
      <c r="CV48" s="609"/>
      <c r="CW48" s="609"/>
      <c r="CX48" s="609"/>
      <c r="CY48" s="610"/>
      <c r="CZ48" s="611" t="s">
        <v>129</v>
      </c>
      <c r="DA48" s="612"/>
      <c r="DB48" s="612"/>
      <c r="DC48" s="613"/>
      <c r="DD48" s="614" t="s">
        <v>246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8"/>
      <c r="CD49" s="589" t="s">
        <v>366</v>
      </c>
      <c r="CE49" s="590"/>
      <c r="CF49" s="590"/>
      <c r="CG49" s="590"/>
      <c r="CH49" s="590"/>
      <c r="CI49" s="590"/>
      <c r="CJ49" s="590"/>
      <c r="CK49" s="590"/>
      <c r="CL49" s="590"/>
      <c r="CM49" s="590"/>
      <c r="CN49" s="590"/>
      <c r="CO49" s="590"/>
      <c r="CP49" s="590"/>
      <c r="CQ49" s="591"/>
      <c r="CR49" s="592">
        <v>8290957</v>
      </c>
      <c r="CS49" s="593"/>
      <c r="CT49" s="593"/>
      <c r="CU49" s="593"/>
      <c r="CV49" s="593"/>
      <c r="CW49" s="593"/>
      <c r="CX49" s="593"/>
      <c r="CY49" s="594"/>
      <c r="CZ49" s="595">
        <v>100</v>
      </c>
      <c r="DA49" s="596"/>
      <c r="DB49" s="596"/>
      <c r="DC49" s="597"/>
      <c r="DD49" s="598">
        <v>5241760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9YK4OfQymYtnC0husjyh6NfxlxBM7V7ShHwKati86iD6/YmXf06k4q0CuPYnsZtE7NuTfeEVenwzjpmAjggfw==" saltValue="rn7gVKtGIZa0l2GJmGjt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25" zoomScaleSheetLayoutView="70" workbookViewId="0">
      <selection activeCell="AA72" sqref="AA72:AE72"/>
    </sheetView>
  </sheetViews>
  <sheetFormatPr defaultColWidth="0" defaultRowHeight="13.5" zeroHeight="1" x14ac:dyDescent="0.15"/>
  <cols>
    <col min="1" max="130" width="2.75" style="224" customWidth="1"/>
    <col min="131" max="131" width="1.625" style="224" customWidth="1"/>
    <col min="132" max="16384" width="9" style="224" hidden="1"/>
  </cols>
  <sheetData>
    <row r="1" spans="1:13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2"/>
      <c r="DR1" s="222"/>
      <c r="DS1" s="222"/>
      <c r="DT1" s="222"/>
      <c r="DU1" s="222"/>
      <c r="DV1" s="222"/>
      <c r="DW1" s="222"/>
      <c r="DX1" s="222"/>
      <c r="DY1" s="222"/>
      <c r="DZ1" s="222"/>
      <c r="EA1" s="223"/>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1078" t="s">
        <v>368</v>
      </c>
      <c r="DK2" s="1079"/>
      <c r="DL2" s="1079"/>
      <c r="DM2" s="1079"/>
      <c r="DN2" s="1079"/>
      <c r="DO2" s="1080"/>
      <c r="DP2" s="221"/>
      <c r="DQ2" s="1078" t="s">
        <v>369</v>
      </c>
      <c r="DR2" s="1079"/>
      <c r="DS2" s="1079"/>
      <c r="DT2" s="1079"/>
      <c r="DU2" s="1079"/>
      <c r="DV2" s="1079"/>
      <c r="DW2" s="1079"/>
      <c r="DX2" s="1079"/>
      <c r="DY2" s="1079"/>
      <c r="DZ2" s="1080"/>
      <c r="EA2" s="223"/>
    </row>
    <row r="3" spans="1:13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3"/>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5"/>
      <c r="BA4" s="225"/>
      <c r="BB4" s="225"/>
      <c r="BC4" s="225"/>
      <c r="BD4" s="225"/>
      <c r="BE4" s="226"/>
      <c r="BF4" s="226"/>
      <c r="BG4" s="226"/>
      <c r="BH4" s="226"/>
      <c r="BI4" s="226"/>
      <c r="BJ4" s="226"/>
      <c r="BK4" s="226"/>
      <c r="BL4" s="226"/>
      <c r="BM4" s="226"/>
      <c r="BN4" s="226"/>
      <c r="BO4" s="226"/>
      <c r="BP4" s="226"/>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5"/>
      <c r="BA5" s="225"/>
      <c r="BB5" s="225"/>
      <c r="BC5" s="225"/>
      <c r="BD5" s="225"/>
      <c r="BE5" s="226"/>
      <c r="BF5" s="226"/>
      <c r="BG5" s="226"/>
      <c r="BH5" s="226"/>
      <c r="BI5" s="226"/>
      <c r="BJ5" s="226"/>
      <c r="BK5" s="226"/>
      <c r="BL5" s="226"/>
      <c r="BM5" s="226"/>
      <c r="BN5" s="226"/>
      <c r="BO5" s="226"/>
      <c r="BP5" s="226"/>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5"/>
      <c r="BA6" s="225"/>
      <c r="BB6" s="225"/>
      <c r="BC6" s="225"/>
      <c r="BD6" s="225"/>
      <c r="BE6" s="226"/>
      <c r="BF6" s="226"/>
      <c r="BG6" s="226"/>
      <c r="BH6" s="226"/>
      <c r="BI6" s="226"/>
      <c r="BJ6" s="226"/>
      <c r="BK6" s="226"/>
      <c r="BL6" s="226"/>
      <c r="BM6" s="226"/>
      <c r="BN6" s="226"/>
      <c r="BO6" s="226"/>
      <c r="BP6" s="226"/>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89">
        <v>8463</v>
      </c>
      <c r="R7" s="1090"/>
      <c r="S7" s="1090"/>
      <c r="T7" s="1090"/>
      <c r="U7" s="1090"/>
      <c r="V7" s="1090">
        <v>8291</v>
      </c>
      <c r="W7" s="1090"/>
      <c r="X7" s="1090"/>
      <c r="Y7" s="1090"/>
      <c r="Z7" s="1090"/>
      <c r="AA7" s="1090">
        <v>172</v>
      </c>
      <c r="AB7" s="1090"/>
      <c r="AC7" s="1090"/>
      <c r="AD7" s="1090"/>
      <c r="AE7" s="1091"/>
      <c r="AF7" s="1092">
        <v>152</v>
      </c>
      <c r="AG7" s="1093"/>
      <c r="AH7" s="1093"/>
      <c r="AI7" s="1093"/>
      <c r="AJ7" s="1094"/>
      <c r="AK7" s="1095">
        <v>121</v>
      </c>
      <c r="AL7" s="1096"/>
      <c r="AM7" s="1096"/>
      <c r="AN7" s="1096"/>
      <c r="AO7" s="1096"/>
      <c r="AP7" s="1096">
        <v>7940</v>
      </c>
      <c r="AQ7" s="1096"/>
      <c r="AR7" s="1096"/>
      <c r="AS7" s="1096"/>
      <c r="AT7" s="1096"/>
      <c r="AU7" s="1097"/>
      <c r="AV7" s="1097"/>
      <c r="AW7" s="1097"/>
      <c r="AX7" s="1097"/>
      <c r="AY7" s="1098"/>
      <c r="AZ7" s="225"/>
      <c r="BA7" s="225"/>
      <c r="BB7" s="225"/>
      <c r="BC7" s="225"/>
      <c r="BD7" s="225"/>
      <c r="BE7" s="226"/>
      <c r="BF7" s="226"/>
      <c r="BG7" s="226"/>
      <c r="BH7" s="226"/>
      <c r="BI7" s="226"/>
      <c r="BJ7" s="226"/>
      <c r="BK7" s="226"/>
      <c r="BL7" s="226"/>
      <c r="BM7" s="226"/>
      <c r="BN7" s="226"/>
      <c r="BO7" s="226"/>
      <c r="BP7" s="226"/>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5"/>
      <c r="BA8" s="225"/>
      <c r="BB8" s="225"/>
      <c r="BC8" s="225"/>
      <c r="BD8" s="225"/>
      <c r="BE8" s="226"/>
      <c r="BF8" s="226"/>
      <c r="BG8" s="226"/>
      <c r="BH8" s="226"/>
      <c r="BI8" s="226"/>
      <c r="BJ8" s="226"/>
      <c r="BK8" s="226"/>
      <c r="BL8" s="226"/>
      <c r="BM8" s="226"/>
      <c r="BN8" s="226"/>
      <c r="BO8" s="226"/>
      <c r="BP8" s="226"/>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5"/>
      <c r="BA9" s="225"/>
      <c r="BB9" s="225"/>
      <c r="BC9" s="225"/>
      <c r="BD9" s="225"/>
      <c r="BE9" s="226"/>
      <c r="BF9" s="226"/>
      <c r="BG9" s="226"/>
      <c r="BH9" s="226"/>
      <c r="BI9" s="226"/>
      <c r="BJ9" s="226"/>
      <c r="BK9" s="226"/>
      <c r="BL9" s="226"/>
      <c r="BM9" s="226"/>
      <c r="BN9" s="226"/>
      <c r="BO9" s="226"/>
      <c r="BP9" s="226"/>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5"/>
      <c r="BA10" s="225"/>
      <c r="BB10" s="225"/>
      <c r="BC10" s="225"/>
      <c r="BD10" s="225"/>
      <c r="BE10" s="226"/>
      <c r="BF10" s="226"/>
      <c r="BG10" s="226"/>
      <c r="BH10" s="226"/>
      <c r="BI10" s="226"/>
      <c r="BJ10" s="226"/>
      <c r="BK10" s="226"/>
      <c r="BL10" s="226"/>
      <c r="BM10" s="226"/>
      <c r="BN10" s="226"/>
      <c r="BO10" s="226"/>
      <c r="BP10" s="226"/>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5"/>
      <c r="BA11" s="225"/>
      <c r="BB11" s="225"/>
      <c r="BC11" s="225"/>
      <c r="BD11" s="225"/>
      <c r="BE11" s="226"/>
      <c r="BF11" s="226"/>
      <c r="BG11" s="226"/>
      <c r="BH11" s="226"/>
      <c r="BI11" s="226"/>
      <c r="BJ11" s="226"/>
      <c r="BK11" s="226"/>
      <c r="BL11" s="226"/>
      <c r="BM11" s="226"/>
      <c r="BN11" s="226"/>
      <c r="BO11" s="226"/>
      <c r="BP11" s="226"/>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5"/>
      <c r="BA12" s="225"/>
      <c r="BB12" s="225"/>
      <c r="BC12" s="225"/>
      <c r="BD12" s="225"/>
      <c r="BE12" s="226"/>
      <c r="BF12" s="226"/>
      <c r="BG12" s="226"/>
      <c r="BH12" s="226"/>
      <c r="BI12" s="226"/>
      <c r="BJ12" s="226"/>
      <c r="BK12" s="226"/>
      <c r="BL12" s="226"/>
      <c r="BM12" s="226"/>
      <c r="BN12" s="226"/>
      <c r="BO12" s="226"/>
      <c r="BP12" s="226"/>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5"/>
      <c r="BA13" s="225"/>
      <c r="BB13" s="225"/>
      <c r="BC13" s="225"/>
      <c r="BD13" s="225"/>
      <c r="BE13" s="226"/>
      <c r="BF13" s="226"/>
      <c r="BG13" s="226"/>
      <c r="BH13" s="226"/>
      <c r="BI13" s="226"/>
      <c r="BJ13" s="226"/>
      <c r="BK13" s="226"/>
      <c r="BL13" s="226"/>
      <c r="BM13" s="226"/>
      <c r="BN13" s="226"/>
      <c r="BO13" s="226"/>
      <c r="BP13" s="226"/>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5"/>
      <c r="BA14" s="225"/>
      <c r="BB14" s="225"/>
      <c r="BC14" s="225"/>
      <c r="BD14" s="225"/>
      <c r="BE14" s="226"/>
      <c r="BF14" s="226"/>
      <c r="BG14" s="226"/>
      <c r="BH14" s="226"/>
      <c r="BI14" s="226"/>
      <c r="BJ14" s="226"/>
      <c r="BK14" s="226"/>
      <c r="BL14" s="226"/>
      <c r="BM14" s="226"/>
      <c r="BN14" s="226"/>
      <c r="BO14" s="226"/>
      <c r="BP14" s="226"/>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5"/>
      <c r="BA15" s="225"/>
      <c r="BB15" s="225"/>
      <c r="BC15" s="225"/>
      <c r="BD15" s="225"/>
      <c r="BE15" s="226"/>
      <c r="BF15" s="226"/>
      <c r="BG15" s="226"/>
      <c r="BH15" s="226"/>
      <c r="BI15" s="226"/>
      <c r="BJ15" s="226"/>
      <c r="BK15" s="226"/>
      <c r="BL15" s="226"/>
      <c r="BM15" s="226"/>
      <c r="BN15" s="226"/>
      <c r="BO15" s="226"/>
      <c r="BP15" s="226"/>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5"/>
      <c r="BA16" s="225"/>
      <c r="BB16" s="225"/>
      <c r="BC16" s="225"/>
      <c r="BD16" s="225"/>
      <c r="BE16" s="226"/>
      <c r="BF16" s="226"/>
      <c r="BG16" s="226"/>
      <c r="BH16" s="226"/>
      <c r="BI16" s="226"/>
      <c r="BJ16" s="226"/>
      <c r="BK16" s="226"/>
      <c r="BL16" s="226"/>
      <c r="BM16" s="226"/>
      <c r="BN16" s="226"/>
      <c r="BO16" s="226"/>
      <c r="BP16" s="226"/>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5"/>
      <c r="BA17" s="225"/>
      <c r="BB17" s="225"/>
      <c r="BC17" s="225"/>
      <c r="BD17" s="225"/>
      <c r="BE17" s="226"/>
      <c r="BF17" s="226"/>
      <c r="BG17" s="226"/>
      <c r="BH17" s="226"/>
      <c r="BI17" s="226"/>
      <c r="BJ17" s="226"/>
      <c r="BK17" s="226"/>
      <c r="BL17" s="226"/>
      <c r="BM17" s="226"/>
      <c r="BN17" s="226"/>
      <c r="BO17" s="226"/>
      <c r="BP17" s="226"/>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5"/>
      <c r="BA18" s="225"/>
      <c r="BB18" s="225"/>
      <c r="BC18" s="225"/>
      <c r="BD18" s="225"/>
      <c r="BE18" s="226"/>
      <c r="BF18" s="226"/>
      <c r="BG18" s="226"/>
      <c r="BH18" s="226"/>
      <c r="BI18" s="226"/>
      <c r="BJ18" s="226"/>
      <c r="BK18" s="226"/>
      <c r="BL18" s="226"/>
      <c r="BM18" s="226"/>
      <c r="BN18" s="226"/>
      <c r="BO18" s="226"/>
      <c r="BP18" s="226"/>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5"/>
      <c r="BA19" s="225"/>
      <c r="BB19" s="225"/>
      <c r="BC19" s="225"/>
      <c r="BD19" s="225"/>
      <c r="BE19" s="226"/>
      <c r="BF19" s="226"/>
      <c r="BG19" s="226"/>
      <c r="BH19" s="226"/>
      <c r="BI19" s="226"/>
      <c r="BJ19" s="226"/>
      <c r="BK19" s="226"/>
      <c r="BL19" s="226"/>
      <c r="BM19" s="226"/>
      <c r="BN19" s="226"/>
      <c r="BO19" s="226"/>
      <c r="BP19" s="226"/>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5"/>
      <c r="BA20" s="225"/>
      <c r="BB20" s="225"/>
      <c r="BC20" s="225"/>
      <c r="BD20" s="225"/>
      <c r="BE20" s="226"/>
      <c r="BF20" s="226"/>
      <c r="BG20" s="226"/>
      <c r="BH20" s="226"/>
      <c r="BI20" s="226"/>
      <c r="BJ20" s="226"/>
      <c r="BK20" s="226"/>
      <c r="BL20" s="226"/>
      <c r="BM20" s="226"/>
      <c r="BN20" s="226"/>
      <c r="BO20" s="226"/>
      <c r="BP20" s="226"/>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5"/>
      <c r="BA21" s="225"/>
      <c r="BB21" s="225"/>
      <c r="BC21" s="225"/>
      <c r="BD21" s="225"/>
      <c r="BE21" s="226"/>
      <c r="BF21" s="226"/>
      <c r="BG21" s="226"/>
      <c r="BH21" s="226"/>
      <c r="BI21" s="226"/>
      <c r="BJ21" s="226"/>
      <c r="BK21" s="226"/>
      <c r="BL21" s="226"/>
      <c r="BM21" s="226"/>
      <c r="BN21" s="226"/>
      <c r="BO21" s="226"/>
      <c r="BP21" s="226"/>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6"/>
      <c r="BF22" s="226"/>
      <c r="BG22" s="226"/>
      <c r="BH22" s="226"/>
      <c r="BI22" s="226"/>
      <c r="BJ22" s="226"/>
      <c r="BK22" s="226"/>
      <c r="BL22" s="226"/>
      <c r="BM22" s="226"/>
      <c r="BN22" s="226"/>
      <c r="BO22" s="226"/>
      <c r="BP22" s="226"/>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391</v>
      </c>
      <c r="B23" s="924" t="s">
        <v>392</v>
      </c>
      <c r="C23" s="925"/>
      <c r="D23" s="925"/>
      <c r="E23" s="925"/>
      <c r="F23" s="925"/>
      <c r="G23" s="925"/>
      <c r="H23" s="925"/>
      <c r="I23" s="925"/>
      <c r="J23" s="925"/>
      <c r="K23" s="925"/>
      <c r="L23" s="925"/>
      <c r="M23" s="925"/>
      <c r="N23" s="925"/>
      <c r="O23" s="925"/>
      <c r="P23" s="935"/>
      <c r="Q23" s="1054">
        <v>8463</v>
      </c>
      <c r="R23" s="1048"/>
      <c r="S23" s="1048"/>
      <c r="T23" s="1048"/>
      <c r="U23" s="1048"/>
      <c r="V23" s="1048">
        <v>8291</v>
      </c>
      <c r="W23" s="1048"/>
      <c r="X23" s="1048"/>
      <c r="Y23" s="1048"/>
      <c r="Z23" s="1048"/>
      <c r="AA23" s="1048">
        <v>172</v>
      </c>
      <c r="AB23" s="1048"/>
      <c r="AC23" s="1048"/>
      <c r="AD23" s="1048"/>
      <c r="AE23" s="1055"/>
      <c r="AF23" s="1056">
        <v>152</v>
      </c>
      <c r="AG23" s="1048"/>
      <c r="AH23" s="1048"/>
      <c r="AI23" s="1048"/>
      <c r="AJ23" s="1057"/>
      <c r="AK23" s="1058"/>
      <c r="AL23" s="1059"/>
      <c r="AM23" s="1059"/>
      <c r="AN23" s="1059"/>
      <c r="AO23" s="1059"/>
      <c r="AP23" s="1048">
        <v>7940</v>
      </c>
      <c r="AQ23" s="1048"/>
      <c r="AR23" s="1048"/>
      <c r="AS23" s="1048"/>
      <c r="AT23" s="1048"/>
      <c r="AU23" s="1049"/>
      <c r="AV23" s="1049"/>
      <c r="AW23" s="1049"/>
      <c r="AX23" s="1049"/>
      <c r="AY23" s="1050"/>
      <c r="AZ23" s="1051" t="s">
        <v>393</v>
      </c>
      <c r="BA23" s="1052"/>
      <c r="BB23" s="1052"/>
      <c r="BC23" s="1052"/>
      <c r="BD23" s="1053"/>
      <c r="BE23" s="226"/>
      <c r="BF23" s="226"/>
      <c r="BG23" s="226"/>
      <c r="BH23" s="226"/>
      <c r="BI23" s="226"/>
      <c r="BJ23" s="226"/>
      <c r="BK23" s="226"/>
      <c r="BL23" s="226"/>
      <c r="BM23" s="226"/>
      <c r="BN23" s="226"/>
      <c r="BO23" s="226"/>
      <c r="BP23" s="226"/>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5"/>
      <c r="BA24" s="225"/>
      <c r="BB24" s="225"/>
      <c r="BC24" s="225"/>
      <c r="BD24" s="225"/>
      <c r="BE24" s="226"/>
      <c r="BF24" s="226"/>
      <c r="BG24" s="226"/>
      <c r="BH24" s="226"/>
      <c r="BI24" s="226"/>
      <c r="BJ24" s="226"/>
      <c r="BK24" s="226"/>
      <c r="BL24" s="226"/>
      <c r="BM24" s="226"/>
      <c r="BN24" s="226"/>
      <c r="BO24" s="226"/>
      <c r="BP24" s="226"/>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5"/>
      <c r="BK25" s="225"/>
      <c r="BL25" s="225"/>
      <c r="BM25" s="225"/>
      <c r="BN25" s="225"/>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3"/>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379</v>
      </c>
      <c r="BF26" s="989"/>
      <c r="BG26" s="989"/>
      <c r="BH26" s="989"/>
      <c r="BI26" s="1002"/>
      <c r="BJ26" s="225"/>
      <c r="BK26" s="225"/>
      <c r="BL26" s="225"/>
      <c r="BM26" s="225"/>
      <c r="BN26" s="225"/>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3"/>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5"/>
      <c r="BK27" s="225"/>
      <c r="BL27" s="225"/>
      <c r="BM27" s="225"/>
      <c r="BN27" s="225"/>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3"/>
    </row>
    <row r="28" spans="1:131" ht="26.25" customHeight="1" thickTop="1" x14ac:dyDescent="0.15">
      <c r="A28" s="236">
        <v>1</v>
      </c>
      <c r="B28" s="1034" t="s">
        <v>404</v>
      </c>
      <c r="C28" s="1035"/>
      <c r="D28" s="1035"/>
      <c r="E28" s="1035"/>
      <c r="F28" s="1035"/>
      <c r="G28" s="1035"/>
      <c r="H28" s="1035"/>
      <c r="I28" s="1035"/>
      <c r="J28" s="1035"/>
      <c r="K28" s="1035"/>
      <c r="L28" s="1035"/>
      <c r="M28" s="1035"/>
      <c r="N28" s="1035"/>
      <c r="O28" s="1035"/>
      <c r="P28" s="1036"/>
      <c r="Q28" s="1037">
        <v>2029</v>
      </c>
      <c r="R28" s="1038"/>
      <c r="S28" s="1038"/>
      <c r="T28" s="1038"/>
      <c r="U28" s="1038"/>
      <c r="V28" s="1038">
        <v>2002</v>
      </c>
      <c r="W28" s="1038"/>
      <c r="X28" s="1038"/>
      <c r="Y28" s="1038"/>
      <c r="Z28" s="1038"/>
      <c r="AA28" s="1038">
        <v>27</v>
      </c>
      <c r="AB28" s="1038"/>
      <c r="AC28" s="1038"/>
      <c r="AD28" s="1038"/>
      <c r="AE28" s="1039"/>
      <c r="AF28" s="1040">
        <v>27</v>
      </c>
      <c r="AG28" s="1038"/>
      <c r="AH28" s="1038"/>
      <c r="AI28" s="1038"/>
      <c r="AJ28" s="1041"/>
      <c r="AK28" s="1029">
        <v>145</v>
      </c>
      <c r="AL28" s="1030"/>
      <c r="AM28" s="1030"/>
      <c r="AN28" s="1030"/>
      <c r="AO28" s="1030"/>
      <c r="AP28" s="1031" t="s">
        <v>535</v>
      </c>
      <c r="AQ28" s="1031"/>
      <c r="AR28" s="1031"/>
      <c r="AS28" s="1031"/>
      <c r="AT28" s="1031"/>
      <c r="AU28" s="1031" t="s">
        <v>535</v>
      </c>
      <c r="AV28" s="1031"/>
      <c r="AW28" s="1031"/>
      <c r="AX28" s="1031"/>
      <c r="AY28" s="1031"/>
      <c r="AZ28" s="1031" t="s">
        <v>535</v>
      </c>
      <c r="BA28" s="1031"/>
      <c r="BB28" s="1031"/>
      <c r="BC28" s="1031"/>
      <c r="BD28" s="1031"/>
      <c r="BE28" s="1032"/>
      <c r="BF28" s="1032"/>
      <c r="BG28" s="1032"/>
      <c r="BH28" s="1032"/>
      <c r="BI28" s="1033"/>
      <c r="BJ28" s="225"/>
      <c r="BK28" s="225"/>
      <c r="BL28" s="225"/>
      <c r="BM28" s="225"/>
      <c r="BN28" s="225"/>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3"/>
    </row>
    <row r="29" spans="1:131" ht="26.25" customHeight="1" x14ac:dyDescent="0.15">
      <c r="A29" s="236">
        <v>2</v>
      </c>
      <c r="B29" s="1017" t="s">
        <v>405</v>
      </c>
      <c r="C29" s="1018"/>
      <c r="D29" s="1018"/>
      <c r="E29" s="1018"/>
      <c r="F29" s="1018"/>
      <c r="G29" s="1018"/>
      <c r="H29" s="1018"/>
      <c r="I29" s="1018"/>
      <c r="J29" s="1018"/>
      <c r="K29" s="1018"/>
      <c r="L29" s="1018"/>
      <c r="M29" s="1018"/>
      <c r="N29" s="1018"/>
      <c r="O29" s="1018"/>
      <c r="P29" s="1019"/>
      <c r="Q29" s="1025">
        <v>1481</v>
      </c>
      <c r="R29" s="1026"/>
      <c r="S29" s="1026"/>
      <c r="T29" s="1026"/>
      <c r="U29" s="1026"/>
      <c r="V29" s="1026">
        <v>1378</v>
      </c>
      <c r="W29" s="1026"/>
      <c r="X29" s="1026"/>
      <c r="Y29" s="1026"/>
      <c r="Z29" s="1026"/>
      <c r="AA29" s="1026">
        <v>103</v>
      </c>
      <c r="AB29" s="1026"/>
      <c r="AC29" s="1026"/>
      <c r="AD29" s="1026"/>
      <c r="AE29" s="1027"/>
      <c r="AF29" s="1022">
        <v>103</v>
      </c>
      <c r="AG29" s="1023"/>
      <c r="AH29" s="1023"/>
      <c r="AI29" s="1023"/>
      <c r="AJ29" s="1024"/>
      <c r="AK29" s="967">
        <v>259</v>
      </c>
      <c r="AL29" s="958"/>
      <c r="AM29" s="958"/>
      <c r="AN29" s="958"/>
      <c r="AO29" s="958"/>
      <c r="AP29" s="1028" t="s">
        <v>535</v>
      </c>
      <c r="AQ29" s="1028"/>
      <c r="AR29" s="1028"/>
      <c r="AS29" s="1028"/>
      <c r="AT29" s="1028"/>
      <c r="AU29" s="1028" t="s">
        <v>535</v>
      </c>
      <c r="AV29" s="1028"/>
      <c r="AW29" s="1028"/>
      <c r="AX29" s="1028"/>
      <c r="AY29" s="1028"/>
      <c r="AZ29" s="1028" t="s">
        <v>535</v>
      </c>
      <c r="BA29" s="1028"/>
      <c r="BB29" s="1028"/>
      <c r="BC29" s="1028"/>
      <c r="BD29" s="1028"/>
      <c r="BE29" s="959"/>
      <c r="BF29" s="959"/>
      <c r="BG29" s="959"/>
      <c r="BH29" s="959"/>
      <c r="BI29" s="960"/>
      <c r="BJ29" s="225"/>
      <c r="BK29" s="225"/>
      <c r="BL29" s="225"/>
      <c r="BM29" s="225"/>
      <c r="BN29" s="225"/>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3"/>
    </row>
    <row r="30" spans="1:131" ht="26.25" customHeight="1" x14ac:dyDescent="0.15">
      <c r="A30" s="236">
        <v>3</v>
      </c>
      <c r="B30" s="1017" t="s">
        <v>406</v>
      </c>
      <c r="C30" s="1018"/>
      <c r="D30" s="1018"/>
      <c r="E30" s="1018"/>
      <c r="F30" s="1018"/>
      <c r="G30" s="1018"/>
      <c r="H30" s="1018"/>
      <c r="I30" s="1018"/>
      <c r="J30" s="1018"/>
      <c r="K30" s="1018"/>
      <c r="L30" s="1018"/>
      <c r="M30" s="1018"/>
      <c r="N30" s="1018"/>
      <c r="O30" s="1018"/>
      <c r="P30" s="1019"/>
      <c r="Q30" s="1025">
        <v>336</v>
      </c>
      <c r="R30" s="1026"/>
      <c r="S30" s="1026"/>
      <c r="T30" s="1026"/>
      <c r="U30" s="1026"/>
      <c r="V30" s="1026">
        <v>334</v>
      </c>
      <c r="W30" s="1026"/>
      <c r="X30" s="1026"/>
      <c r="Y30" s="1026"/>
      <c r="Z30" s="1026"/>
      <c r="AA30" s="1026">
        <v>2</v>
      </c>
      <c r="AB30" s="1026"/>
      <c r="AC30" s="1026"/>
      <c r="AD30" s="1026"/>
      <c r="AE30" s="1027"/>
      <c r="AF30" s="1022">
        <v>2</v>
      </c>
      <c r="AG30" s="1023"/>
      <c r="AH30" s="1023"/>
      <c r="AI30" s="1023"/>
      <c r="AJ30" s="1024"/>
      <c r="AK30" s="967">
        <v>221</v>
      </c>
      <c r="AL30" s="958"/>
      <c r="AM30" s="958"/>
      <c r="AN30" s="958"/>
      <c r="AO30" s="958"/>
      <c r="AP30" s="1028" t="s">
        <v>535</v>
      </c>
      <c r="AQ30" s="1028"/>
      <c r="AR30" s="1028"/>
      <c r="AS30" s="1028"/>
      <c r="AT30" s="1028"/>
      <c r="AU30" s="1028" t="s">
        <v>535</v>
      </c>
      <c r="AV30" s="1028"/>
      <c r="AW30" s="1028"/>
      <c r="AX30" s="1028"/>
      <c r="AY30" s="1028"/>
      <c r="AZ30" s="1028" t="s">
        <v>535</v>
      </c>
      <c r="BA30" s="1028"/>
      <c r="BB30" s="1028"/>
      <c r="BC30" s="1028"/>
      <c r="BD30" s="1028"/>
      <c r="BE30" s="959"/>
      <c r="BF30" s="959"/>
      <c r="BG30" s="959"/>
      <c r="BH30" s="959"/>
      <c r="BI30" s="960"/>
      <c r="BJ30" s="225"/>
      <c r="BK30" s="225"/>
      <c r="BL30" s="225"/>
      <c r="BM30" s="225"/>
      <c r="BN30" s="225"/>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3"/>
    </row>
    <row r="31" spans="1:131" ht="26.25" customHeight="1" x14ac:dyDescent="0.15">
      <c r="A31" s="236">
        <v>4</v>
      </c>
      <c r="B31" s="1017" t="s">
        <v>407</v>
      </c>
      <c r="C31" s="1018"/>
      <c r="D31" s="1018"/>
      <c r="E31" s="1018"/>
      <c r="F31" s="1018"/>
      <c r="G31" s="1018"/>
      <c r="H31" s="1018"/>
      <c r="I31" s="1018"/>
      <c r="J31" s="1018"/>
      <c r="K31" s="1018"/>
      <c r="L31" s="1018"/>
      <c r="M31" s="1018"/>
      <c r="N31" s="1018"/>
      <c r="O31" s="1018"/>
      <c r="P31" s="1019"/>
      <c r="Q31" s="1025">
        <v>283</v>
      </c>
      <c r="R31" s="1026"/>
      <c r="S31" s="1026"/>
      <c r="T31" s="1026"/>
      <c r="U31" s="1026"/>
      <c r="V31" s="1026">
        <v>224</v>
      </c>
      <c r="W31" s="1026"/>
      <c r="X31" s="1026"/>
      <c r="Y31" s="1026"/>
      <c r="Z31" s="1026"/>
      <c r="AA31" s="1026">
        <v>59</v>
      </c>
      <c r="AB31" s="1026"/>
      <c r="AC31" s="1026"/>
      <c r="AD31" s="1026"/>
      <c r="AE31" s="1027"/>
      <c r="AF31" s="1022">
        <v>161</v>
      </c>
      <c r="AG31" s="1023"/>
      <c r="AH31" s="1023"/>
      <c r="AI31" s="1023"/>
      <c r="AJ31" s="1024"/>
      <c r="AK31" s="967">
        <v>10</v>
      </c>
      <c r="AL31" s="958"/>
      <c r="AM31" s="958"/>
      <c r="AN31" s="958"/>
      <c r="AO31" s="958"/>
      <c r="AP31" s="958">
        <v>1169</v>
      </c>
      <c r="AQ31" s="958"/>
      <c r="AR31" s="958"/>
      <c r="AS31" s="958"/>
      <c r="AT31" s="958"/>
      <c r="AU31" s="958">
        <v>51</v>
      </c>
      <c r="AV31" s="958"/>
      <c r="AW31" s="958"/>
      <c r="AX31" s="958"/>
      <c r="AY31" s="958"/>
      <c r="AZ31" s="1028" t="s">
        <v>535</v>
      </c>
      <c r="BA31" s="1028"/>
      <c r="BB31" s="1028"/>
      <c r="BC31" s="1028"/>
      <c r="BD31" s="1028"/>
      <c r="BE31" s="959" t="s">
        <v>408</v>
      </c>
      <c r="BF31" s="959"/>
      <c r="BG31" s="959"/>
      <c r="BH31" s="959"/>
      <c r="BI31" s="960"/>
      <c r="BJ31" s="225"/>
      <c r="BK31" s="225"/>
      <c r="BL31" s="225"/>
      <c r="BM31" s="225"/>
      <c r="BN31" s="225"/>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3"/>
    </row>
    <row r="32" spans="1:131" ht="26.25" customHeight="1" x14ac:dyDescent="0.15">
      <c r="A32" s="236">
        <v>5</v>
      </c>
      <c r="B32" s="1017" t="s">
        <v>409</v>
      </c>
      <c r="C32" s="1018"/>
      <c r="D32" s="1018"/>
      <c r="E32" s="1018"/>
      <c r="F32" s="1018"/>
      <c r="G32" s="1018"/>
      <c r="H32" s="1018"/>
      <c r="I32" s="1018"/>
      <c r="J32" s="1018"/>
      <c r="K32" s="1018"/>
      <c r="L32" s="1018"/>
      <c r="M32" s="1018"/>
      <c r="N32" s="1018"/>
      <c r="O32" s="1018"/>
      <c r="P32" s="1019"/>
      <c r="Q32" s="1025">
        <v>1543</v>
      </c>
      <c r="R32" s="1026"/>
      <c r="S32" s="1026"/>
      <c r="T32" s="1026"/>
      <c r="U32" s="1026"/>
      <c r="V32" s="1026">
        <v>1535</v>
      </c>
      <c r="W32" s="1026"/>
      <c r="X32" s="1026"/>
      <c r="Y32" s="1026"/>
      <c r="Z32" s="1026"/>
      <c r="AA32" s="1026">
        <v>8</v>
      </c>
      <c r="AB32" s="1026"/>
      <c r="AC32" s="1026"/>
      <c r="AD32" s="1026"/>
      <c r="AE32" s="1027"/>
      <c r="AF32" s="1022">
        <v>124</v>
      </c>
      <c r="AG32" s="1023"/>
      <c r="AH32" s="1023"/>
      <c r="AI32" s="1023"/>
      <c r="AJ32" s="1024"/>
      <c r="AK32" s="967">
        <v>490</v>
      </c>
      <c r="AL32" s="958"/>
      <c r="AM32" s="958"/>
      <c r="AN32" s="958"/>
      <c r="AO32" s="958"/>
      <c r="AP32" s="958">
        <v>601</v>
      </c>
      <c r="AQ32" s="958"/>
      <c r="AR32" s="958"/>
      <c r="AS32" s="958"/>
      <c r="AT32" s="958"/>
      <c r="AU32" s="958">
        <v>425</v>
      </c>
      <c r="AV32" s="958"/>
      <c r="AW32" s="958"/>
      <c r="AX32" s="958"/>
      <c r="AY32" s="958"/>
      <c r="AZ32" s="1028" t="s">
        <v>535</v>
      </c>
      <c r="BA32" s="1028"/>
      <c r="BB32" s="1028"/>
      <c r="BC32" s="1028"/>
      <c r="BD32" s="1028"/>
      <c r="BE32" s="959" t="s">
        <v>410</v>
      </c>
      <c r="BF32" s="959"/>
      <c r="BG32" s="959"/>
      <c r="BH32" s="959"/>
      <c r="BI32" s="960"/>
      <c r="BJ32" s="225"/>
      <c r="BK32" s="225"/>
      <c r="BL32" s="225"/>
      <c r="BM32" s="225"/>
      <c r="BN32" s="225"/>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3"/>
    </row>
    <row r="33" spans="1:131" ht="26.25" customHeight="1" x14ac:dyDescent="0.15">
      <c r="A33" s="236">
        <v>6</v>
      </c>
      <c r="B33" s="1017" t="s">
        <v>411</v>
      </c>
      <c r="C33" s="1018"/>
      <c r="D33" s="1018"/>
      <c r="E33" s="1018"/>
      <c r="F33" s="1018"/>
      <c r="G33" s="1018"/>
      <c r="H33" s="1018"/>
      <c r="I33" s="1018"/>
      <c r="J33" s="1018"/>
      <c r="K33" s="1018"/>
      <c r="L33" s="1018"/>
      <c r="M33" s="1018"/>
      <c r="N33" s="1018"/>
      <c r="O33" s="1018"/>
      <c r="P33" s="1019"/>
      <c r="Q33" s="1025">
        <v>466</v>
      </c>
      <c r="R33" s="1026"/>
      <c r="S33" s="1026"/>
      <c r="T33" s="1026"/>
      <c r="U33" s="1026"/>
      <c r="V33" s="1026">
        <v>465</v>
      </c>
      <c r="W33" s="1026"/>
      <c r="X33" s="1026"/>
      <c r="Y33" s="1026"/>
      <c r="Z33" s="1026"/>
      <c r="AA33" s="1026">
        <v>1</v>
      </c>
      <c r="AB33" s="1026"/>
      <c r="AC33" s="1026"/>
      <c r="AD33" s="1026"/>
      <c r="AE33" s="1027"/>
      <c r="AF33" s="1022">
        <v>1</v>
      </c>
      <c r="AG33" s="1023"/>
      <c r="AH33" s="1023"/>
      <c r="AI33" s="1023"/>
      <c r="AJ33" s="1024"/>
      <c r="AK33" s="967">
        <v>136</v>
      </c>
      <c r="AL33" s="958"/>
      <c r="AM33" s="958"/>
      <c r="AN33" s="958"/>
      <c r="AO33" s="958"/>
      <c r="AP33" s="958">
        <v>2402</v>
      </c>
      <c r="AQ33" s="958"/>
      <c r="AR33" s="958"/>
      <c r="AS33" s="958"/>
      <c r="AT33" s="958"/>
      <c r="AU33" s="958">
        <v>2342</v>
      </c>
      <c r="AV33" s="958"/>
      <c r="AW33" s="958"/>
      <c r="AX33" s="958"/>
      <c r="AY33" s="958"/>
      <c r="AZ33" s="1028" t="s">
        <v>535</v>
      </c>
      <c r="BA33" s="1028"/>
      <c r="BB33" s="1028"/>
      <c r="BC33" s="1028"/>
      <c r="BD33" s="1028"/>
      <c r="BE33" s="959" t="s">
        <v>412</v>
      </c>
      <c r="BF33" s="959"/>
      <c r="BG33" s="959"/>
      <c r="BH33" s="959"/>
      <c r="BI33" s="960"/>
      <c r="BJ33" s="225"/>
      <c r="BK33" s="225"/>
      <c r="BL33" s="225"/>
      <c r="BM33" s="225"/>
      <c r="BN33" s="225"/>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3"/>
    </row>
    <row r="34" spans="1:131" ht="26.25" customHeight="1" x14ac:dyDescent="0.15">
      <c r="A34" s="236">
        <v>7</v>
      </c>
      <c r="B34" s="1017" t="s">
        <v>413</v>
      </c>
      <c r="C34" s="1018"/>
      <c r="D34" s="1018"/>
      <c r="E34" s="1018"/>
      <c r="F34" s="1018"/>
      <c r="G34" s="1018"/>
      <c r="H34" s="1018"/>
      <c r="I34" s="1018"/>
      <c r="J34" s="1018"/>
      <c r="K34" s="1018"/>
      <c r="L34" s="1018"/>
      <c r="M34" s="1018"/>
      <c r="N34" s="1018"/>
      <c r="O34" s="1018"/>
      <c r="P34" s="1019"/>
      <c r="Q34" s="1025">
        <v>156</v>
      </c>
      <c r="R34" s="1026"/>
      <c r="S34" s="1026"/>
      <c r="T34" s="1026"/>
      <c r="U34" s="1026"/>
      <c r="V34" s="1026">
        <v>154</v>
      </c>
      <c r="W34" s="1026"/>
      <c r="X34" s="1026"/>
      <c r="Y34" s="1026"/>
      <c r="Z34" s="1026"/>
      <c r="AA34" s="1026">
        <v>2</v>
      </c>
      <c r="AB34" s="1026"/>
      <c r="AC34" s="1026"/>
      <c r="AD34" s="1026"/>
      <c r="AE34" s="1027"/>
      <c r="AF34" s="1022">
        <v>2</v>
      </c>
      <c r="AG34" s="1023"/>
      <c r="AH34" s="1023"/>
      <c r="AI34" s="1023"/>
      <c r="AJ34" s="1024"/>
      <c r="AK34" s="967">
        <v>105</v>
      </c>
      <c r="AL34" s="958"/>
      <c r="AM34" s="958"/>
      <c r="AN34" s="958"/>
      <c r="AO34" s="958"/>
      <c r="AP34" s="958">
        <v>498</v>
      </c>
      <c r="AQ34" s="958"/>
      <c r="AR34" s="958"/>
      <c r="AS34" s="958"/>
      <c r="AT34" s="958"/>
      <c r="AU34" s="958">
        <v>492</v>
      </c>
      <c r="AV34" s="958"/>
      <c r="AW34" s="958"/>
      <c r="AX34" s="958"/>
      <c r="AY34" s="958"/>
      <c r="AZ34" s="1028" t="s">
        <v>535</v>
      </c>
      <c r="BA34" s="1028"/>
      <c r="BB34" s="1028"/>
      <c r="BC34" s="1028"/>
      <c r="BD34" s="1028"/>
      <c r="BE34" s="959" t="s">
        <v>414</v>
      </c>
      <c r="BF34" s="959"/>
      <c r="BG34" s="959"/>
      <c r="BH34" s="959"/>
      <c r="BI34" s="960"/>
      <c r="BJ34" s="225"/>
      <c r="BK34" s="225"/>
      <c r="BL34" s="225"/>
      <c r="BM34" s="225"/>
      <c r="BN34" s="225"/>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3"/>
    </row>
    <row r="35" spans="1:131" ht="26.25" customHeight="1" x14ac:dyDescent="0.15">
      <c r="A35" s="236">
        <v>8</v>
      </c>
      <c r="B35" s="1017" t="s">
        <v>415</v>
      </c>
      <c r="C35" s="1018"/>
      <c r="D35" s="1018"/>
      <c r="E35" s="1018"/>
      <c r="F35" s="1018"/>
      <c r="G35" s="1018"/>
      <c r="H35" s="1018"/>
      <c r="I35" s="1018"/>
      <c r="J35" s="1018"/>
      <c r="K35" s="1018"/>
      <c r="L35" s="1018"/>
      <c r="M35" s="1018"/>
      <c r="N35" s="1018"/>
      <c r="O35" s="1018"/>
      <c r="P35" s="1019"/>
      <c r="Q35" s="1025">
        <v>117</v>
      </c>
      <c r="R35" s="1026"/>
      <c r="S35" s="1026"/>
      <c r="T35" s="1026"/>
      <c r="U35" s="1026"/>
      <c r="V35" s="1026">
        <v>116</v>
      </c>
      <c r="W35" s="1026"/>
      <c r="X35" s="1026"/>
      <c r="Y35" s="1026"/>
      <c r="Z35" s="1026"/>
      <c r="AA35" s="1026">
        <v>1</v>
      </c>
      <c r="AB35" s="1026"/>
      <c r="AC35" s="1026"/>
      <c r="AD35" s="1026"/>
      <c r="AE35" s="1027"/>
      <c r="AF35" s="1022">
        <v>1</v>
      </c>
      <c r="AG35" s="1023"/>
      <c r="AH35" s="1023"/>
      <c r="AI35" s="1023"/>
      <c r="AJ35" s="1024"/>
      <c r="AK35" s="967">
        <v>73</v>
      </c>
      <c r="AL35" s="958"/>
      <c r="AM35" s="958"/>
      <c r="AN35" s="958"/>
      <c r="AO35" s="958"/>
      <c r="AP35" s="958">
        <v>735</v>
      </c>
      <c r="AQ35" s="958"/>
      <c r="AR35" s="958"/>
      <c r="AS35" s="958"/>
      <c r="AT35" s="958"/>
      <c r="AU35" s="958">
        <v>735</v>
      </c>
      <c r="AV35" s="958"/>
      <c r="AW35" s="958"/>
      <c r="AX35" s="958"/>
      <c r="AY35" s="958"/>
      <c r="AZ35" s="1028" t="s">
        <v>535</v>
      </c>
      <c r="BA35" s="1028"/>
      <c r="BB35" s="1028"/>
      <c r="BC35" s="1028"/>
      <c r="BD35" s="1028"/>
      <c r="BE35" s="959" t="s">
        <v>416</v>
      </c>
      <c r="BF35" s="959"/>
      <c r="BG35" s="959"/>
      <c r="BH35" s="959"/>
      <c r="BI35" s="960"/>
      <c r="BJ35" s="225"/>
      <c r="BK35" s="225"/>
      <c r="BL35" s="225"/>
      <c r="BM35" s="225"/>
      <c r="BN35" s="225"/>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3"/>
    </row>
    <row r="36" spans="1:131" ht="26.25" customHeight="1" x14ac:dyDescent="0.15">
      <c r="A36" s="236">
        <v>9</v>
      </c>
      <c r="B36" s="1017" t="s">
        <v>417</v>
      </c>
      <c r="C36" s="1018"/>
      <c r="D36" s="1018"/>
      <c r="E36" s="1018"/>
      <c r="F36" s="1018"/>
      <c r="G36" s="1018"/>
      <c r="H36" s="1018"/>
      <c r="I36" s="1018"/>
      <c r="J36" s="1018"/>
      <c r="K36" s="1018"/>
      <c r="L36" s="1018"/>
      <c r="M36" s="1018"/>
      <c r="N36" s="1018"/>
      <c r="O36" s="1018"/>
      <c r="P36" s="1019"/>
      <c r="Q36" s="1025">
        <v>24</v>
      </c>
      <c r="R36" s="1026"/>
      <c r="S36" s="1026"/>
      <c r="T36" s="1026"/>
      <c r="U36" s="1026"/>
      <c r="V36" s="1026">
        <v>24</v>
      </c>
      <c r="W36" s="1026"/>
      <c r="X36" s="1026"/>
      <c r="Y36" s="1026"/>
      <c r="Z36" s="1026"/>
      <c r="AA36" s="1026">
        <v>0</v>
      </c>
      <c r="AB36" s="1026"/>
      <c r="AC36" s="1026"/>
      <c r="AD36" s="1026"/>
      <c r="AE36" s="1027"/>
      <c r="AF36" s="1022">
        <v>0</v>
      </c>
      <c r="AG36" s="1023"/>
      <c r="AH36" s="1023"/>
      <c r="AI36" s="1023"/>
      <c r="AJ36" s="1024"/>
      <c r="AK36" s="967">
        <v>24</v>
      </c>
      <c r="AL36" s="958"/>
      <c r="AM36" s="958"/>
      <c r="AN36" s="958"/>
      <c r="AO36" s="958"/>
      <c r="AP36" s="1028" t="s">
        <v>535</v>
      </c>
      <c r="AQ36" s="1028"/>
      <c r="AR36" s="1028"/>
      <c r="AS36" s="1028"/>
      <c r="AT36" s="1028"/>
      <c r="AU36" s="1028" t="s">
        <v>535</v>
      </c>
      <c r="AV36" s="1028"/>
      <c r="AW36" s="1028"/>
      <c r="AX36" s="1028"/>
      <c r="AY36" s="1028"/>
      <c r="AZ36" s="1028" t="s">
        <v>535</v>
      </c>
      <c r="BA36" s="1028"/>
      <c r="BB36" s="1028"/>
      <c r="BC36" s="1028"/>
      <c r="BD36" s="1028"/>
      <c r="BE36" s="959" t="s">
        <v>418</v>
      </c>
      <c r="BF36" s="959"/>
      <c r="BG36" s="959"/>
      <c r="BH36" s="959"/>
      <c r="BI36" s="960"/>
      <c r="BJ36" s="225"/>
      <c r="BK36" s="225"/>
      <c r="BL36" s="225"/>
      <c r="BM36" s="225"/>
      <c r="BN36" s="225"/>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3"/>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5"/>
      <c r="BK37" s="225"/>
      <c r="BL37" s="225"/>
      <c r="BM37" s="225"/>
      <c r="BN37" s="225"/>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3"/>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5"/>
      <c r="BK38" s="225"/>
      <c r="BL38" s="225"/>
      <c r="BM38" s="225"/>
      <c r="BN38" s="225"/>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3"/>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5"/>
      <c r="BK39" s="225"/>
      <c r="BL39" s="225"/>
      <c r="BM39" s="225"/>
      <c r="BN39" s="225"/>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3"/>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5"/>
      <c r="BK40" s="225"/>
      <c r="BL40" s="225"/>
      <c r="BM40" s="225"/>
      <c r="BN40" s="225"/>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3"/>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5"/>
      <c r="BK41" s="225"/>
      <c r="BL41" s="225"/>
      <c r="BM41" s="225"/>
      <c r="BN41" s="225"/>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3"/>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5"/>
      <c r="BK42" s="225"/>
      <c r="BL42" s="225"/>
      <c r="BM42" s="225"/>
      <c r="BN42" s="225"/>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3"/>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5"/>
      <c r="BK43" s="225"/>
      <c r="BL43" s="225"/>
      <c r="BM43" s="225"/>
      <c r="BN43" s="225"/>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3"/>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5"/>
      <c r="BK44" s="225"/>
      <c r="BL44" s="225"/>
      <c r="BM44" s="225"/>
      <c r="BN44" s="225"/>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3"/>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5"/>
      <c r="BK45" s="225"/>
      <c r="BL45" s="225"/>
      <c r="BM45" s="225"/>
      <c r="BN45" s="225"/>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3"/>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5"/>
      <c r="BK46" s="225"/>
      <c r="BL46" s="225"/>
      <c r="BM46" s="225"/>
      <c r="BN46" s="225"/>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3"/>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5"/>
      <c r="BK47" s="225"/>
      <c r="BL47" s="225"/>
      <c r="BM47" s="225"/>
      <c r="BN47" s="225"/>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3"/>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5"/>
      <c r="BK48" s="225"/>
      <c r="BL48" s="225"/>
      <c r="BM48" s="225"/>
      <c r="BN48" s="225"/>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3"/>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5"/>
      <c r="BK49" s="225"/>
      <c r="BL49" s="225"/>
      <c r="BM49" s="225"/>
      <c r="BN49" s="225"/>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3"/>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5"/>
      <c r="BK50" s="225"/>
      <c r="BL50" s="225"/>
      <c r="BM50" s="225"/>
      <c r="BN50" s="225"/>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3"/>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5"/>
      <c r="BK51" s="225"/>
      <c r="BL51" s="225"/>
      <c r="BM51" s="225"/>
      <c r="BN51" s="225"/>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3"/>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5"/>
      <c r="BK52" s="225"/>
      <c r="BL52" s="225"/>
      <c r="BM52" s="225"/>
      <c r="BN52" s="225"/>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3"/>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5"/>
      <c r="BK53" s="225"/>
      <c r="BL53" s="225"/>
      <c r="BM53" s="225"/>
      <c r="BN53" s="225"/>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3"/>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5"/>
      <c r="BK54" s="225"/>
      <c r="BL54" s="225"/>
      <c r="BM54" s="225"/>
      <c r="BN54" s="225"/>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3"/>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5"/>
      <c r="BK55" s="225"/>
      <c r="BL55" s="225"/>
      <c r="BM55" s="225"/>
      <c r="BN55" s="225"/>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3"/>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5"/>
      <c r="BK56" s="225"/>
      <c r="BL56" s="225"/>
      <c r="BM56" s="225"/>
      <c r="BN56" s="225"/>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3"/>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5"/>
      <c r="BK57" s="225"/>
      <c r="BL57" s="225"/>
      <c r="BM57" s="225"/>
      <c r="BN57" s="225"/>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3"/>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5"/>
      <c r="BK58" s="225"/>
      <c r="BL58" s="225"/>
      <c r="BM58" s="225"/>
      <c r="BN58" s="225"/>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3"/>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5"/>
      <c r="BK59" s="225"/>
      <c r="BL59" s="225"/>
      <c r="BM59" s="225"/>
      <c r="BN59" s="225"/>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3"/>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5"/>
      <c r="BK60" s="225"/>
      <c r="BL60" s="225"/>
      <c r="BM60" s="225"/>
      <c r="BN60" s="225"/>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3"/>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5"/>
      <c r="BK61" s="225"/>
      <c r="BL61" s="225"/>
      <c r="BM61" s="225"/>
      <c r="BN61" s="225"/>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3"/>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419</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3"/>
    </row>
    <row r="63" spans="1:131" ht="26.25" customHeight="1" thickBot="1" x14ac:dyDescent="0.2">
      <c r="A63" s="234" t="s">
        <v>391</v>
      </c>
      <c r="B63" s="924" t="s">
        <v>420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422</v>
      </c>
      <c r="AG63" s="946"/>
      <c r="AH63" s="946"/>
      <c r="AI63" s="946"/>
      <c r="AJ63" s="1009"/>
      <c r="AK63" s="1010"/>
      <c r="AL63" s="950"/>
      <c r="AM63" s="950"/>
      <c r="AN63" s="950"/>
      <c r="AO63" s="950"/>
      <c r="AP63" s="946">
        <v>5405</v>
      </c>
      <c r="AQ63" s="946"/>
      <c r="AR63" s="946"/>
      <c r="AS63" s="946"/>
      <c r="AT63" s="946"/>
      <c r="AU63" s="946">
        <v>4045</v>
      </c>
      <c r="AV63" s="946"/>
      <c r="AW63" s="946"/>
      <c r="AX63" s="946"/>
      <c r="AY63" s="946"/>
      <c r="AZ63" s="1004"/>
      <c r="BA63" s="1004"/>
      <c r="BB63" s="1004"/>
      <c r="BC63" s="1004"/>
      <c r="BD63" s="1004"/>
      <c r="BE63" s="947"/>
      <c r="BF63" s="947"/>
      <c r="BG63" s="947"/>
      <c r="BH63" s="947"/>
      <c r="BI63" s="948"/>
      <c r="BJ63" s="1005" t="s">
        <v>421</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3"/>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3"/>
    </row>
    <row r="65" spans="1:131" ht="26.25" customHeight="1" thickBot="1" x14ac:dyDescent="0.2">
      <c r="A65" s="225" t="s">
        <v>422</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3"/>
    </row>
    <row r="66" spans="1:131" ht="26.25" customHeight="1" x14ac:dyDescent="0.15">
      <c r="A66" s="982" t="s">
        <v>423</v>
      </c>
      <c r="B66" s="983"/>
      <c r="C66" s="983"/>
      <c r="D66" s="983"/>
      <c r="E66" s="983"/>
      <c r="F66" s="983"/>
      <c r="G66" s="983"/>
      <c r="H66" s="983"/>
      <c r="I66" s="983"/>
      <c r="J66" s="983"/>
      <c r="K66" s="983"/>
      <c r="L66" s="983"/>
      <c r="M66" s="983"/>
      <c r="N66" s="983"/>
      <c r="O66" s="983"/>
      <c r="P66" s="984"/>
      <c r="Q66" s="988" t="s">
        <v>424</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400</v>
      </c>
      <c r="AL66" s="983"/>
      <c r="AM66" s="983"/>
      <c r="AN66" s="983"/>
      <c r="AO66" s="984"/>
      <c r="AP66" s="988" t="s">
        <v>428</v>
      </c>
      <c r="AQ66" s="989"/>
      <c r="AR66" s="989"/>
      <c r="AS66" s="989"/>
      <c r="AT66" s="990"/>
      <c r="AU66" s="988" t="s">
        <v>429</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3"/>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3"/>
    </row>
    <row r="68" spans="1:131" ht="26.25" customHeight="1" thickTop="1" x14ac:dyDescent="0.15">
      <c r="A68" s="230">
        <v>1</v>
      </c>
      <c r="B68" s="972" t="s">
        <v>600</v>
      </c>
      <c r="C68" s="973"/>
      <c r="D68" s="973"/>
      <c r="E68" s="973"/>
      <c r="F68" s="973"/>
      <c r="G68" s="973"/>
      <c r="H68" s="973"/>
      <c r="I68" s="973"/>
      <c r="J68" s="973"/>
      <c r="K68" s="973"/>
      <c r="L68" s="973"/>
      <c r="M68" s="973"/>
      <c r="N68" s="973"/>
      <c r="O68" s="973"/>
      <c r="P68" s="974"/>
      <c r="Q68" s="975">
        <v>6920</v>
      </c>
      <c r="R68" s="969"/>
      <c r="S68" s="969"/>
      <c r="T68" s="969"/>
      <c r="U68" s="969"/>
      <c r="V68" s="969">
        <v>6618</v>
      </c>
      <c r="W68" s="969"/>
      <c r="X68" s="969"/>
      <c r="Y68" s="969"/>
      <c r="Z68" s="969"/>
      <c r="AA68" s="969">
        <v>302</v>
      </c>
      <c r="AB68" s="969"/>
      <c r="AC68" s="969"/>
      <c r="AD68" s="969"/>
      <c r="AE68" s="969"/>
      <c r="AF68" s="969">
        <v>213</v>
      </c>
      <c r="AG68" s="969"/>
      <c r="AH68" s="969"/>
      <c r="AI68" s="969"/>
      <c r="AJ68" s="969"/>
      <c r="AK68" s="958">
        <v>1074</v>
      </c>
      <c r="AL68" s="958"/>
      <c r="AM68" s="958"/>
      <c r="AN68" s="958"/>
      <c r="AO68" s="958"/>
      <c r="AP68" s="969">
        <v>2870</v>
      </c>
      <c r="AQ68" s="969"/>
      <c r="AR68" s="969"/>
      <c r="AS68" s="969"/>
      <c r="AT68" s="969"/>
      <c r="AU68" s="969">
        <v>160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3"/>
    </row>
    <row r="69" spans="1:131" ht="26.25" customHeight="1" x14ac:dyDescent="0.15">
      <c r="A69" s="232">
        <v>2</v>
      </c>
      <c r="B69" s="961" t="s">
        <v>601</v>
      </c>
      <c r="C69" s="962"/>
      <c r="D69" s="962"/>
      <c r="E69" s="962"/>
      <c r="F69" s="962"/>
      <c r="G69" s="962"/>
      <c r="H69" s="962"/>
      <c r="I69" s="962"/>
      <c r="J69" s="962"/>
      <c r="K69" s="962"/>
      <c r="L69" s="962"/>
      <c r="M69" s="962"/>
      <c r="N69" s="962"/>
      <c r="O69" s="962"/>
      <c r="P69" s="963"/>
      <c r="Q69" s="964">
        <v>7101</v>
      </c>
      <c r="R69" s="958"/>
      <c r="S69" s="958"/>
      <c r="T69" s="958"/>
      <c r="U69" s="958"/>
      <c r="V69" s="958">
        <v>6737</v>
      </c>
      <c r="W69" s="958"/>
      <c r="X69" s="958"/>
      <c r="Y69" s="958"/>
      <c r="Z69" s="958"/>
      <c r="AA69" s="958">
        <v>364</v>
      </c>
      <c r="AB69" s="958"/>
      <c r="AC69" s="958"/>
      <c r="AD69" s="958"/>
      <c r="AE69" s="958"/>
      <c r="AF69" s="958">
        <v>364</v>
      </c>
      <c r="AG69" s="958"/>
      <c r="AH69" s="958"/>
      <c r="AI69" s="958"/>
      <c r="AJ69" s="958"/>
      <c r="AK69" s="958" t="s">
        <v>535</v>
      </c>
      <c r="AL69" s="958"/>
      <c r="AM69" s="958"/>
      <c r="AN69" s="958"/>
      <c r="AO69" s="958"/>
      <c r="AP69" s="958" t="s">
        <v>535</v>
      </c>
      <c r="AQ69" s="958"/>
      <c r="AR69" s="958"/>
      <c r="AS69" s="958"/>
      <c r="AT69" s="958"/>
      <c r="AU69" s="958" t="s">
        <v>535</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3"/>
    </row>
    <row r="70" spans="1:131" ht="26.25" customHeight="1" x14ac:dyDescent="0.15">
      <c r="A70" s="232">
        <v>3</v>
      </c>
      <c r="B70" s="961" t="s">
        <v>602</v>
      </c>
      <c r="C70" s="962"/>
      <c r="D70" s="962"/>
      <c r="E70" s="962"/>
      <c r="F70" s="962"/>
      <c r="G70" s="962"/>
      <c r="H70" s="962"/>
      <c r="I70" s="962"/>
      <c r="J70" s="962"/>
      <c r="K70" s="962"/>
      <c r="L70" s="962"/>
      <c r="M70" s="962"/>
      <c r="N70" s="962"/>
      <c r="O70" s="962"/>
      <c r="P70" s="963"/>
      <c r="Q70" s="964">
        <v>532</v>
      </c>
      <c r="R70" s="958"/>
      <c r="S70" s="958"/>
      <c r="T70" s="958"/>
      <c r="U70" s="958"/>
      <c r="V70" s="958">
        <v>514</v>
      </c>
      <c r="W70" s="958"/>
      <c r="X70" s="958"/>
      <c r="Y70" s="958"/>
      <c r="Z70" s="958"/>
      <c r="AA70" s="958">
        <v>17</v>
      </c>
      <c r="AB70" s="958"/>
      <c r="AC70" s="958"/>
      <c r="AD70" s="958"/>
      <c r="AE70" s="958"/>
      <c r="AF70" s="958">
        <v>17</v>
      </c>
      <c r="AG70" s="958"/>
      <c r="AH70" s="958"/>
      <c r="AI70" s="958"/>
      <c r="AJ70" s="958"/>
      <c r="AK70" s="958">
        <v>9</v>
      </c>
      <c r="AL70" s="958"/>
      <c r="AM70" s="958"/>
      <c r="AN70" s="958"/>
      <c r="AO70" s="958"/>
      <c r="AP70" s="958" t="s">
        <v>535</v>
      </c>
      <c r="AQ70" s="958"/>
      <c r="AR70" s="958"/>
      <c r="AS70" s="958"/>
      <c r="AT70" s="958"/>
      <c r="AU70" s="958" t="s">
        <v>535</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3"/>
    </row>
    <row r="71" spans="1:131" ht="26.25" customHeight="1" x14ac:dyDescent="0.15">
      <c r="A71" s="232">
        <v>4</v>
      </c>
      <c r="B71" s="961" t="s">
        <v>603</v>
      </c>
      <c r="C71" s="962"/>
      <c r="D71" s="962"/>
      <c r="E71" s="962"/>
      <c r="F71" s="962"/>
      <c r="G71" s="962"/>
      <c r="H71" s="962"/>
      <c r="I71" s="962"/>
      <c r="J71" s="962"/>
      <c r="K71" s="962"/>
      <c r="L71" s="962"/>
      <c r="M71" s="962"/>
      <c r="N71" s="962"/>
      <c r="O71" s="962"/>
      <c r="P71" s="963"/>
      <c r="Q71" s="964">
        <v>170790</v>
      </c>
      <c r="R71" s="958"/>
      <c r="S71" s="958"/>
      <c r="T71" s="958"/>
      <c r="U71" s="958"/>
      <c r="V71" s="958">
        <v>165043</v>
      </c>
      <c r="W71" s="958"/>
      <c r="X71" s="958"/>
      <c r="Y71" s="958"/>
      <c r="Z71" s="958"/>
      <c r="AA71" s="958">
        <v>5747</v>
      </c>
      <c r="AB71" s="958"/>
      <c r="AC71" s="958"/>
      <c r="AD71" s="958"/>
      <c r="AE71" s="958"/>
      <c r="AF71" s="958">
        <v>5743</v>
      </c>
      <c r="AG71" s="958"/>
      <c r="AH71" s="958"/>
      <c r="AI71" s="958"/>
      <c r="AJ71" s="958"/>
      <c r="AK71" s="958">
        <v>6172</v>
      </c>
      <c r="AL71" s="958"/>
      <c r="AM71" s="958"/>
      <c r="AN71" s="958"/>
      <c r="AO71" s="958"/>
      <c r="AP71" s="958" t="s">
        <v>535</v>
      </c>
      <c r="AQ71" s="958"/>
      <c r="AR71" s="958"/>
      <c r="AS71" s="958"/>
      <c r="AT71" s="958"/>
      <c r="AU71" s="958" t="s">
        <v>535</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3"/>
    </row>
    <row r="72" spans="1:131" ht="26.25" customHeight="1" x14ac:dyDescent="0.15">
      <c r="A72" s="232">
        <v>5</v>
      </c>
      <c r="B72" s="961" t="s">
        <v>604</v>
      </c>
      <c r="C72" s="962"/>
      <c r="D72" s="962"/>
      <c r="E72" s="962"/>
      <c r="F72" s="962"/>
      <c r="G72" s="962"/>
      <c r="H72" s="962"/>
      <c r="I72" s="962"/>
      <c r="J72" s="962"/>
      <c r="K72" s="962"/>
      <c r="L72" s="962"/>
      <c r="M72" s="962"/>
      <c r="N72" s="962"/>
      <c r="O72" s="962"/>
      <c r="P72" s="963"/>
      <c r="Q72" s="964">
        <v>148</v>
      </c>
      <c r="R72" s="958"/>
      <c r="S72" s="958"/>
      <c r="T72" s="958"/>
      <c r="U72" s="958"/>
      <c r="V72" s="958">
        <v>138</v>
      </c>
      <c r="W72" s="958"/>
      <c r="X72" s="958"/>
      <c r="Y72" s="958"/>
      <c r="Z72" s="958"/>
      <c r="AA72" s="958">
        <v>10</v>
      </c>
      <c r="AB72" s="958"/>
      <c r="AC72" s="958"/>
      <c r="AD72" s="958"/>
      <c r="AE72" s="958"/>
      <c r="AF72" s="958">
        <v>10</v>
      </c>
      <c r="AG72" s="958"/>
      <c r="AH72" s="958"/>
      <c r="AI72" s="958"/>
      <c r="AJ72" s="958"/>
      <c r="AK72" s="958">
        <v>5</v>
      </c>
      <c r="AL72" s="958"/>
      <c r="AM72" s="958"/>
      <c r="AN72" s="958"/>
      <c r="AO72" s="958"/>
      <c r="AP72" s="958" t="s">
        <v>535</v>
      </c>
      <c r="AQ72" s="958"/>
      <c r="AR72" s="958"/>
      <c r="AS72" s="958"/>
      <c r="AT72" s="958"/>
      <c r="AU72" s="958" t="s">
        <v>535</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3"/>
    </row>
    <row r="73" spans="1:131" ht="26.25" customHeight="1" x14ac:dyDescent="0.15">
      <c r="A73" s="232">
        <v>6</v>
      </c>
      <c r="B73" s="961" t="s">
        <v>605</v>
      </c>
      <c r="C73" s="962"/>
      <c r="D73" s="962"/>
      <c r="E73" s="962"/>
      <c r="F73" s="962"/>
      <c r="G73" s="962"/>
      <c r="H73" s="962"/>
      <c r="I73" s="962"/>
      <c r="J73" s="962"/>
      <c r="K73" s="962"/>
      <c r="L73" s="962"/>
      <c r="M73" s="962"/>
      <c r="N73" s="962"/>
      <c r="O73" s="962"/>
      <c r="P73" s="963"/>
      <c r="Q73" s="964">
        <v>818</v>
      </c>
      <c r="R73" s="958"/>
      <c r="S73" s="958"/>
      <c r="T73" s="958"/>
      <c r="U73" s="958"/>
      <c r="V73" s="958">
        <v>802</v>
      </c>
      <c r="W73" s="958"/>
      <c r="X73" s="958"/>
      <c r="Y73" s="958"/>
      <c r="Z73" s="958"/>
      <c r="AA73" s="958">
        <v>16</v>
      </c>
      <c r="AB73" s="958"/>
      <c r="AC73" s="958"/>
      <c r="AD73" s="958"/>
      <c r="AE73" s="958"/>
      <c r="AF73" s="958">
        <v>16</v>
      </c>
      <c r="AG73" s="958"/>
      <c r="AH73" s="958"/>
      <c r="AI73" s="958"/>
      <c r="AJ73" s="958"/>
      <c r="AK73" s="958">
        <v>32</v>
      </c>
      <c r="AL73" s="958"/>
      <c r="AM73" s="958"/>
      <c r="AN73" s="958"/>
      <c r="AO73" s="958"/>
      <c r="AP73" s="958" t="s">
        <v>535</v>
      </c>
      <c r="AQ73" s="958"/>
      <c r="AR73" s="958"/>
      <c r="AS73" s="958"/>
      <c r="AT73" s="958"/>
      <c r="AU73" s="958" t="s">
        <v>535</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3"/>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3"/>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3"/>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3"/>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3"/>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3"/>
      <c r="BK78" s="223"/>
      <c r="BL78" s="223"/>
      <c r="BM78" s="223"/>
      <c r="BN78" s="223"/>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3"/>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3"/>
      <c r="BK79" s="223"/>
      <c r="BL79" s="223"/>
      <c r="BM79" s="223"/>
      <c r="BN79" s="223"/>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3"/>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3"/>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3"/>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3"/>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3"/>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3"/>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3"/>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3"/>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3"/>
    </row>
    <row r="88" spans="1:131" ht="26.25" customHeight="1" thickBot="1" x14ac:dyDescent="0.2">
      <c r="A88" s="234" t="s">
        <v>391</v>
      </c>
      <c r="B88" s="924" t="s">
        <v>430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6363</v>
      </c>
      <c r="AG88" s="946"/>
      <c r="AH88" s="946"/>
      <c r="AI88" s="946"/>
      <c r="AJ88" s="946"/>
      <c r="AK88" s="950"/>
      <c r="AL88" s="950"/>
      <c r="AM88" s="950"/>
      <c r="AN88" s="950"/>
      <c r="AO88" s="950"/>
      <c r="AP88" s="946">
        <v>2870</v>
      </c>
      <c r="AQ88" s="946"/>
      <c r="AR88" s="946"/>
      <c r="AS88" s="946"/>
      <c r="AT88" s="946"/>
      <c r="AU88" s="946">
        <v>160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3"/>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3"/>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3"/>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3"/>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3"/>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3"/>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3"/>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3"/>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3"/>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3"/>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3"/>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3"/>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3"/>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3"/>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924" t="s">
        <v>431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3"/>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3"/>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3"/>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c r="DO105" s="223"/>
      <c r="DP105" s="223"/>
      <c r="DQ105" s="223"/>
      <c r="DR105" s="223"/>
      <c r="DS105" s="223"/>
      <c r="DT105" s="223"/>
      <c r="DU105" s="223"/>
      <c r="DV105" s="223"/>
      <c r="DW105" s="223"/>
      <c r="DX105" s="223"/>
      <c r="DY105" s="223"/>
      <c r="DZ105" s="223"/>
      <c r="EA105" s="223"/>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c r="DO106" s="223"/>
      <c r="DP106" s="223"/>
      <c r="DQ106" s="223"/>
      <c r="DR106" s="223"/>
      <c r="DS106" s="223"/>
      <c r="DT106" s="223"/>
      <c r="DU106" s="223"/>
      <c r="DV106" s="223"/>
      <c r="DW106" s="223"/>
      <c r="DX106" s="223"/>
      <c r="DY106" s="223"/>
      <c r="DZ106" s="223"/>
      <c r="EA106" s="223"/>
    </row>
    <row r="107" spans="1:131" s="223" customFormat="1" ht="26.25" customHeight="1" thickBot="1" x14ac:dyDescent="0.2">
      <c r="A107" s="227" t="s">
        <v>434</v>
      </c>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27" t="s">
        <v>435</v>
      </c>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c r="CP107" s="243"/>
      <c r="CQ107" s="243"/>
      <c r="CR107" s="243"/>
      <c r="CS107" s="243"/>
      <c r="CT107" s="243"/>
      <c r="CU107" s="243"/>
      <c r="CV107" s="243"/>
      <c r="CW107" s="243"/>
      <c r="CX107" s="243"/>
      <c r="CY107" s="243"/>
      <c r="CZ107" s="243"/>
      <c r="DA107" s="243"/>
      <c r="DB107" s="243"/>
      <c r="DC107" s="243"/>
      <c r="DD107" s="243"/>
      <c r="DE107" s="243"/>
      <c r="DF107" s="243"/>
      <c r="DG107" s="243"/>
      <c r="DH107" s="243"/>
      <c r="DI107" s="243"/>
      <c r="DJ107" s="243"/>
      <c r="DK107" s="243"/>
      <c r="DL107" s="243"/>
      <c r="DM107" s="243"/>
      <c r="DN107" s="243"/>
      <c r="DO107" s="243"/>
      <c r="DP107" s="243"/>
      <c r="DQ107" s="243"/>
      <c r="DR107" s="243"/>
      <c r="DS107" s="243"/>
      <c r="DT107" s="243"/>
      <c r="DU107" s="243"/>
      <c r="DV107" s="243"/>
      <c r="DW107" s="243"/>
      <c r="DX107" s="243"/>
      <c r="DY107" s="243"/>
      <c r="DZ107" s="243"/>
    </row>
    <row r="108" spans="1:131" s="223" customFormat="1" ht="26.25" customHeight="1" x14ac:dyDescent="0.15">
      <c r="A108" s="929" t="s">
        <v>436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3" customFormat="1" ht="26.25" customHeight="1" x14ac:dyDescent="0.15">
      <c r="A109" s="882" t="s">
        <v>438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439</v>
      </c>
      <c r="AB109" s="883"/>
      <c r="AC109" s="883"/>
      <c r="AD109" s="883"/>
      <c r="AE109" s="884"/>
      <c r="AF109" s="885" t="s">
        <v>440</v>
      </c>
      <c r="AG109" s="883"/>
      <c r="AH109" s="883"/>
      <c r="AI109" s="883"/>
      <c r="AJ109" s="884"/>
      <c r="AK109" s="885" t="s">
        <v>309</v>
      </c>
      <c r="AL109" s="883"/>
      <c r="AM109" s="883"/>
      <c r="AN109" s="883"/>
      <c r="AO109" s="884"/>
      <c r="AP109" s="885" t="s">
        <v>441</v>
      </c>
      <c r="AQ109" s="883"/>
      <c r="AR109" s="883"/>
      <c r="AS109" s="883"/>
      <c r="AT109" s="916"/>
      <c r="AU109" s="882" t="s">
        <v>438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439</v>
      </c>
      <c r="BR109" s="883"/>
      <c r="BS109" s="883"/>
      <c r="BT109" s="883"/>
      <c r="BU109" s="884"/>
      <c r="BV109" s="885" t="s">
        <v>440</v>
      </c>
      <c r="BW109" s="883"/>
      <c r="BX109" s="883"/>
      <c r="BY109" s="883"/>
      <c r="BZ109" s="884"/>
      <c r="CA109" s="885" t="s">
        <v>309</v>
      </c>
      <c r="CB109" s="883"/>
      <c r="CC109" s="883"/>
      <c r="CD109" s="883"/>
      <c r="CE109" s="884"/>
      <c r="CF109" s="923" t="s">
        <v>441</v>
      </c>
      <c r="CG109" s="923"/>
      <c r="CH109" s="923"/>
      <c r="CI109" s="923"/>
      <c r="CJ109" s="923"/>
      <c r="CK109" s="885" t="s">
        <v>442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439</v>
      </c>
      <c r="DH109" s="883"/>
      <c r="DI109" s="883"/>
      <c r="DJ109" s="883"/>
      <c r="DK109" s="884"/>
      <c r="DL109" s="885" t="s">
        <v>440</v>
      </c>
      <c r="DM109" s="883"/>
      <c r="DN109" s="883"/>
      <c r="DO109" s="883"/>
      <c r="DP109" s="884"/>
      <c r="DQ109" s="885" t="s">
        <v>309</v>
      </c>
      <c r="DR109" s="883"/>
      <c r="DS109" s="883"/>
      <c r="DT109" s="883"/>
      <c r="DU109" s="884"/>
      <c r="DV109" s="885" t="s">
        <v>441</v>
      </c>
      <c r="DW109" s="883"/>
      <c r="DX109" s="883"/>
      <c r="DY109" s="883"/>
      <c r="DZ109" s="916"/>
    </row>
    <row r="110" spans="1:131" s="223" customFormat="1" ht="26.25" customHeight="1" x14ac:dyDescent="0.15">
      <c r="A110" s="794" t="s">
        <v>443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492077</v>
      </c>
      <c r="AB110" s="876"/>
      <c r="AC110" s="876"/>
      <c r="AD110" s="876"/>
      <c r="AE110" s="877"/>
      <c r="AF110" s="878">
        <v>547715</v>
      </c>
      <c r="AG110" s="876"/>
      <c r="AH110" s="876"/>
      <c r="AI110" s="876"/>
      <c r="AJ110" s="877"/>
      <c r="AK110" s="878">
        <v>609379</v>
      </c>
      <c r="AL110" s="876"/>
      <c r="AM110" s="876"/>
      <c r="AN110" s="876"/>
      <c r="AO110" s="877"/>
      <c r="AP110" s="879">
        <v>16</v>
      </c>
      <c r="AQ110" s="880"/>
      <c r="AR110" s="880"/>
      <c r="AS110" s="880"/>
      <c r="AT110" s="881"/>
      <c r="AU110" s="917" t="s">
        <v>75</v>
      </c>
      <c r="AV110" s="918"/>
      <c r="AW110" s="918"/>
      <c r="AX110" s="918"/>
      <c r="AY110" s="918"/>
      <c r="AZ110" s="847" t="s">
        <v>444</v>
      </c>
      <c r="BA110" s="795"/>
      <c r="BB110" s="795"/>
      <c r="BC110" s="795"/>
      <c r="BD110" s="795"/>
      <c r="BE110" s="795"/>
      <c r="BF110" s="795"/>
      <c r="BG110" s="795"/>
      <c r="BH110" s="795"/>
      <c r="BI110" s="795"/>
      <c r="BJ110" s="795"/>
      <c r="BK110" s="795"/>
      <c r="BL110" s="795"/>
      <c r="BM110" s="795"/>
      <c r="BN110" s="795"/>
      <c r="BO110" s="795"/>
      <c r="BP110" s="796"/>
      <c r="BQ110" s="848">
        <v>7344464</v>
      </c>
      <c r="BR110" s="829"/>
      <c r="BS110" s="829"/>
      <c r="BT110" s="829"/>
      <c r="BU110" s="829"/>
      <c r="BV110" s="829">
        <v>7477265</v>
      </c>
      <c r="BW110" s="829"/>
      <c r="BX110" s="829"/>
      <c r="BY110" s="829"/>
      <c r="BZ110" s="829"/>
      <c r="CA110" s="829">
        <v>7939918</v>
      </c>
      <c r="CB110" s="829"/>
      <c r="CC110" s="829"/>
      <c r="CD110" s="829"/>
      <c r="CE110" s="829"/>
      <c r="CF110" s="853">
        <v>208.7</v>
      </c>
      <c r="CG110" s="854"/>
      <c r="CH110" s="854"/>
      <c r="CI110" s="854"/>
      <c r="CJ110" s="854"/>
      <c r="CK110" s="913" t="s">
        <v>445</v>
      </c>
      <c r="CL110" s="806"/>
      <c r="CM110" s="847" t="s">
        <v>446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447</v>
      </c>
      <c r="DH110" s="829"/>
      <c r="DI110" s="829"/>
      <c r="DJ110" s="829"/>
      <c r="DK110" s="829"/>
      <c r="DL110" s="829" t="s">
        <v>421</v>
      </c>
      <c r="DM110" s="829"/>
      <c r="DN110" s="829"/>
      <c r="DO110" s="829"/>
      <c r="DP110" s="829"/>
      <c r="DQ110" s="829" t="s">
        <v>421</v>
      </c>
      <c r="DR110" s="829"/>
      <c r="DS110" s="829"/>
      <c r="DT110" s="829"/>
      <c r="DU110" s="829"/>
      <c r="DV110" s="830" t="s">
        <v>448</v>
      </c>
      <c r="DW110" s="830"/>
      <c r="DX110" s="830"/>
      <c r="DY110" s="830"/>
      <c r="DZ110" s="831"/>
    </row>
    <row r="111" spans="1:131" s="223"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421</v>
      </c>
      <c r="AB111" s="906"/>
      <c r="AC111" s="906"/>
      <c r="AD111" s="906"/>
      <c r="AE111" s="907"/>
      <c r="AF111" s="908" t="s">
        <v>450</v>
      </c>
      <c r="AG111" s="906"/>
      <c r="AH111" s="906"/>
      <c r="AI111" s="906"/>
      <c r="AJ111" s="907"/>
      <c r="AK111" s="908" t="s">
        <v>451</v>
      </c>
      <c r="AL111" s="906"/>
      <c r="AM111" s="906"/>
      <c r="AN111" s="906"/>
      <c r="AO111" s="907"/>
      <c r="AP111" s="909" t="s">
        <v>450</v>
      </c>
      <c r="AQ111" s="910"/>
      <c r="AR111" s="910"/>
      <c r="AS111" s="910"/>
      <c r="AT111" s="911"/>
      <c r="AU111" s="919"/>
      <c r="AV111" s="920"/>
      <c r="AW111" s="920"/>
      <c r="AX111" s="920"/>
      <c r="AY111" s="920"/>
      <c r="AZ111" s="802" t="s">
        <v>452</v>
      </c>
      <c r="BA111" s="739"/>
      <c r="BB111" s="739"/>
      <c r="BC111" s="739"/>
      <c r="BD111" s="739"/>
      <c r="BE111" s="739"/>
      <c r="BF111" s="739"/>
      <c r="BG111" s="739"/>
      <c r="BH111" s="739"/>
      <c r="BI111" s="739"/>
      <c r="BJ111" s="739"/>
      <c r="BK111" s="739"/>
      <c r="BL111" s="739"/>
      <c r="BM111" s="739"/>
      <c r="BN111" s="739"/>
      <c r="BO111" s="739"/>
      <c r="BP111" s="740"/>
      <c r="BQ111" s="803" t="s">
        <v>448</v>
      </c>
      <c r="BR111" s="804"/>
      <c r="BS111" s="804"/>
      <c r="BT111" s="804"/>
      <c r="BU111" s="804"/>
      <c r="BV111" s="804" t="s">
        <v>451</v>
      </c>
      <c r="BW111" s="804"/>
      <c r="BX111" s="804"/>
      <c r="BY111" s="804"/>
      <c r="BZ111" s="804"/>
      <c r="CA111" s="804" t="s">
        <v>448</v>
      </c>
      <c r="CB111" s="804"/>
      <c r="CC111" s="804"/>
      <c r="CD111" s="804"/>
      <c r="CE111" s="804"/>
      <c r="CF111" s="862" t="s">
        <v>448</v>
      </c>
      <c r="CG111" s="863"/>
      <c r="CH111" s="863"/>
      <c r="CI111" s="863"/>
      <c r="CJ111" s="863"/>
      <c r="CK111" s="914"/>
      <c r="CL111" s="808"/>
      <c r="CM111" s="802" t="s">
        <v>453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448</v>
      </c>
      <c r="DM111" s="804"/>
      <c r="DN111" s="804"/>
      <c r="DO111" s="804"/>
      <c r="DP111" s="804"/>
      <c r="DQ111" s="804" t="s">
        <v>454</v>
      </c>
      <c r="DR111" s="804"/>
      <c r="DS111" s="804"/>
      <c r="DT111" s="804"/>
      <c r="DU111" s="804"/>
      <c r="DV111" s="781" t="s">
        <v>455</v>
      </c>
      <c r="DW111" s="781"/>
      <c r="DX111" s="781"/>
      <c r="DY111" s="781"/>
      <c r="DZ111" s="782"/>
    </row>
    <row r="112" spans="1:131" s="223" customFormat="1" ht="26.25" customHeight="1" x14ac:dyDescent="0.15">
      <c r="A112" s="899" t="s">
        <v>456</v>
      </c>
      <c r="B112" s="900"/>
      <c r="C112" s="739" t="s">
        <v>457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454</v>
      </c>
      <c r="AB112" s="767"/>
      <c r="AC112" s="767"/>
      <c r="AD112" s="767"/>
      <c r="AE112" s="768"/>
      <c r="AF112" s="769" t="s">
        <v>448</v>
      </c>
      <c r="AG112" s="767"/>
      <c r="AH112" s="767"/>
      <c r="AI112" s="767"/>
      <c r="AJ112" s="768"/>
      <c r="AK112" s="769" t="s">
        <v>448</v>
      </c>
      <c r="AL112" s="767"/>
      <c r="AM112" s="767"/>
      <c r="AN112" s="767"/>
      <c r="AO112" s="768"/>
      <c r="AP112" s="811" t="s">
        <v>448</v>
      </c>
      <c r="AQ112" s="812"/>
      <c r="AR112" s="812"/>
      <c r="AS112" s="812"/>
      <c r="AT112" s="813"/>
      <c r="AU112" s="919"/>
      <c r="AV112" s="920"/>
      <c r="AW112" s="920"/>
      <c r="AX112" s="920"/>
      <c r="AY112" s="920"/>
      <c r="AZ112" s="802" t="s">
        <v>458</v>
      </c>
      <c r="BA112" s="739"/>
      <c r="BB112" s="739"/>
      <c r="BC112" s="739"/>
      <c r="BD112" s="739"/>
      <c r="BE112" s="739"/>
      <c r="BF112" s="739"/>
      <c r="BG112" s="739"/>
      <c r="BH112" s="739"/>
      <c r="BI112" s="739"/>
      <c r="BJ112" s="739"/>
      <c r="BK112" s="739"/>
      <c r="BL112" s="739"/>
      <c r="BM112" s="739"/>
      <c r="BN112" s="739"/>
      <c r="BO112" s="739"/>
      <c r="BP112" s="740"/>
      <c r="BQ112" s="803">
        <v>4424289</v>
      </c>
      <c r="BR112" s="804"/>
      <c r="BS112" s="804"/>
      <c r="BT112" s="804"/>
      <c r="BU112" s="804"/>
      <c r="BV112" s="804">
        <v>4209739</v>
      </c>
      <c r="BW112" s="804"/>
      <c r="BX112" s="804"/>
      <c r="BY112" s="804"/>
      <c r="BZ112" s="804"/>
      <c r="CA112" s="804">
        <v>4045266</v>
      </c>
      <c r="CB112" s="804"/>
      <c r="CC112" s="804"/>
      <c r="CD112" s="804"/>
      <c r="CE112" s="804"/>
      <c r="CF112" s="862">
        <v>106.4</v>
      </c>
      <c r="CG112" s="863"/>
      <c r="CH112" s="863"/>
      <c r="CI112" s="863"/>
      <c r="CJ112" s="863"/>
      <c r="CK112" s="914"/>
      <c r="CL112" s="808"/>
      <c r="CM112" s="802" t="s">
        <v>459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448</v>
      </c>
      <c r="DH112" s="804"/>
      <c r="DI112" s="804"/>
      <c r="DJ112" s="804"/>
      <c r="DK112" s="804"/>
      <c r="DL112" s="804" t="s">
        <v>460</v>
      </c>
      <c r="DM112" s="804"/>
      <c r="DN112" s="804"/>
      <c r="DO112" s="804"/>
      <c r="DP112" s="804"/>
      <c r="DQ112" s="804" t="s">
        <v>448</v>
      </c>
      <c r="DR112" s="804"/>
      <c r="DS112" s="804"/>
      <c r="DT112" s="804"/>
      <c r="DU112" s="804"/>
      <c r="DV112" s="781" t="s">
        <v>448</v>
      </c>
      <c r="DW112" s="781"/>
      <c r="DX112" s="781"/>
      <c r="DY112" s="781"/>
      <c r="DZ112" s="782"/>
    </row>
    <row r="113" spans="1:130" s="223" customFormat="1" ht="26.25" customHeight="1" x14ac:dyDescent="0.15">
      <c r="A113" s="901"/>
      <c r="B113" s="902"/>
      <c r="C113" s="739" t="s">
        <v>461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404263</v>
      </c>
      <c r="AB113" s="906"/>
      <c r="AC113" s="906"/>
      <c r="AD113" s="906"/>
      <c r="AE113" s="907"/>
      <c r="AF113" s="908">
        <v>419446</v>
      </c>
      <c r="AG113" s="906"/>
      <c r="AH113" s="906"/>
      <c r="AI113" s="906"/>
      <c r="AJ113" s="907"/>
      <c r="AK113" s="908">
        <v>415699</v>
      </c>
      <c r="AL113" s="906"/>
      <c r="AM113" s="906"/>
      <c r="AN113" s="906"/>
      <c r="AO113" s="907"/>
      <c r="AP113" s="909">
        <v>10.9</v>
      </c>
      <c r="AQ113" s="910"/>
      <c r="AR113" s="910"/>
      <c r="AS113" s="910"/>
      <c r="AT113" s="911"/>
      <c r="AU113" s="919"/>
      <c r="AV113" s="920"/>
      <c r="AW113" s="920"/>
      <c r="AX113" s="920"/>
      <c r="AY113" s="920"/>
      <c r="AZ113" s="802" t="s">
        <v>462</v>
      </c>
      <c r="BA113" s="739"/>
      <c r="BB113" s="739"/>
      <c r="BC113" s="739"/>
      <c r="BD113" s="739"/>
      <c r="BE113" s="739"/>
      <c r="BF113" s="739"/>
      <c r="BG113" s="739"/>
      <c r="BH113" s="739"/>
      <c r="BI113" s="739"/>
      <c r="BJ113" s="739"/>
      <c r="BK113" s="739"/>
      <c r="BL113" s="739"/>
      <c r="BM113" s="739"/>
      <c r="BN113" s="739"/>
      <c r="BO113" s="739"/>
      <c r="BP113" s="740"/>
      <c r="BQ113" s="803">
        <v>125833</v>
      </c>
      <c r="BR113" s="804"/>
      <c r="BS113" s="804"/>
      <c r="BT113" s="804"/>
      <c r="BU113" s="804"/>
      <c r="BV113" s="804">
        <v>169188</v>
      </c>
      <c r="BW113" s="804"/>
      <c r="BX113" s="804"/>
      <c r="BY113" s="804"/>
      <c r="BZ113" s="804"/>
      <c r="CA113" s="804">
        <v>160410</v>
      </c>
      <c r="CB113" s="804"/>
      <c r="CC113" s="804"/>
      <c r="CD113" s="804"/>
      <c r="CE113" s="804"/>
      <c r="CF113" s="862">
        <v>4.2</v>
      </c>
      <c r="CG113" s="863"/>
      <c r="CH113" s="863"/>
      <c r="CI113" s="863"/>
      <c r="CJ113" s="863"/>
      <c r="CK113" s="914"/>
      <c r="CL113" s="808"/>
      <c r="CM113" s="802" t="s">
        <v>463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464</v>
      </c>
      <c r="DM113" s="767"/>
      <c r="DN113" s="767"/>
      <c r="DO113" s="767"/>
      <c r="DP113" s="768"/>
      <c r="DQ113" s="769" t="s">
        <v>448</v>
      </c>
      <c r="DR113" s="767"/>
      <c r="DS113" s="767"/>
      <c r="DT113" s="767"/>
      <c r="DU113" s="768"/>
      <c r="DV113" s="811" t="s">
        <v>454</v>
      </c>
      <c r="DW113" s="812"/>
      <c r="DX113" s="812"/>
      <c r="DY113" s="812"/>
      <c r="DZ113" s="813"/>
    </row>
    <row r="114" spans="1:130" s="223" customFormat="1" ht="26.25" customHeight="1" x14ac:dyDescent="0.15">
      <c r="A114" s="901"/>
      <c r="B114" s="902"/>
      <c r="C114" s="739" t="s">
        <v>465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15636</v>
      </c>
      <c r="AB114" s="767"/>
      <c r="AC114" s="767"/>
      <c r="AD114" s="767"/>
      <c r="AE114" s="768"/>
      <c r="AF114" s="769">
        <v>14035</v>
      </c>
      <c r="AG114" s="767"/>
      <c r="AH114" s="767"/>
      <c r="AI114" s="767"/>
      <c r="AJ114" s="768"/>
      <c r="AK114" s="769">
        <v>15640</v>
      </c>
      <c r="AL114" s="767"/>
      <c r="AM114" s="767"/>
      <c r="AN114" s="767"/>
      <c r="AO114" s="768"/>
      <c r="AP114" s="811">
        <v>0.4</v>
      </c>
      <c r="AQ114" s="812"/>
      <c r="AR114" s="812"/>
      <c r="AS114" s="812"/>
      <c r="AT114" s="813"/>
      <c r="AU114" s="919"/>
      <c r="AV114" s="920"/>
      <c r="AW114" s="920"/>
      <c r="AX114" s="920"/>
      <c r="AY114" s="920"/>
      <c r="AZ114" s="802" t="s">
        <v>466</v>
      </c>
      <c r="BA114" s="739"/>
      <c r="BB114" s="739"/>
      <c r="BC114" s="739"/>
      <c r="BD114" s="739"/>
      <c r="BE114" s="739"/>
      <c r="BF114" s="739"/>
      <c r="BG114" s="739"/>
      <c r="BH114" s="739"/>
      <c r="BI114" s="739"/>
      <c r="BJ114" s="739"/>
      <c r="BK114" s="739"/>
      <c r="BL114" s="739"/>
      <c r="BM114" s="739"/>
      <c r="BN114" s="739"/>
      <c r="BO114" s="739"/>
      <c r="BP114" s="740"/>
      <c r="BQ114" s="803">
        <v>425252</v>
      </c>
      <c r="BR114" s="804"/>
      <c r="BS114" s="804"/>
      <c r="BT114" s="804"/>
      <c r="BU114" s="804"/>
      <c r="BV114" s="804">
        <v>404300</v>
      </c>
      <c r="BW114" s="804"/>
      <c r="BX114" s="804"/>
      <c r="BY114" s="804"/>
      <c r="BZ114" s="804"/>
      <c r="CA114" s="804">
        <v>365568</v>
      </c>
      <c r="CB114" s="804"/>
      <c r="CC114" s="804"/>
      <c r="CD114" s="804"/>
      <c r="CE114" s="804"/>
      <c r="CF114" s="862">
        <v>9.6</v>
      </c>
      <c r="CG114" s="863"/>
      <c r="CH114" s="863"/>
      <c r="CI114" s="863"/>
      <c r="CJ114" s="863"/>
      <c r="CK114" s="914"/>
      <c r="CL114" s="808"/>
      <c r="CM114" s="802" t="s">
        <v>467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454</v>
      </c>
      <c r="DH114" s="767"/>
      <c r="DI114" s="767"/>
      <c r="DJ114" s="767"/>
      <c r="DK114" s="768"/>
      <c r="DL114" s="769" t="s">
        <v>454</v>
      </c>
      <c r="DM114" s="767"/>
      <c r="DN114" s="767"/>
      <c r="DO114" s="767"/>
      <c r="DP114" s="768"/>
      <c r="DQ114" s="769" t="s">
        <v>460</v>
      </c>
      <c r="DR114" s="767"/>
      <c r="DS114" s="767"/>
      <c r="DT114" s="767"/>
      <c r="DU114" s="768"/>
      <c r="DV114" s="811" t="s">
        <v>468</v>
      </c>
      <c r="DW114" s="812"/>
      <c r="DX114" s="812"/>
      <c r="DY114" s="812"/>
      <c r="DZ114" s="813"/>
    </row>
    <row r="115" spans="1:130" s="223" customFormat="1" ht="26.25" customHeight="1" x14ac:dyDescent="0.15">
      <c r="A115" s="901"/>
      <c r="B115" s="902"/>
      <c r="C115" s="739" t="s">
        <v>469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464</v>
      </c>
      <c r="AB115" s="906"/>
      <c r="AC115" s="906"/>
      <c r="AD115" s="906"/>
      <c r="AE115" s="907"/>
      <c r="AF115" s="908" t="s">
        <v>454</v>
      </c>
      <c r="AG115" s="906"/>
      <c r="AH115" s="906"/>
      <c r="AI115" s="906"/>
      <c r="AJ115" s="907"/>
      <c r="AK115" s="908" t="s">
        <v>470</v>
      </c>
      <c r="AL115" s="906"/>
      <c r="AM115" s="906"/>
      <c r="AN115" s="906"/>
      <c r="AO115" s="907"/>
      <c r="AP115" s="909" t="s">
        <v>454</v>
      </c>
      <c r="AQ115" s="910"/>
      <c r="AR115" s="910"/>
      <c r="AS115" s="910"/>
      <c r="AT115" s="911"/>
      <c r="AU115" s="919"/>
      <c r="AV115" s="920"/>
      <c r="AW115" s="920"/>
      <c r="AX115" s="920"/>
      <c r="AY115" s="920"/>
      <c r="AZ115" s="802" t="s">
        <v>471</v>
      </c>
      <c r="BA115" s="739"/>
      <c r="BB115" s="739"/>
      <c r="BC115" s="739"/>
      <c r="BD115" s="739"/>
      <c r="BE115" s="739"/>
      <c r="BF115" s="739"/>
      <c r="BG115" s="739"/>
      <c r="BH115" s="739"/>
      <c r="BI115" s="739"/>
      <c r="BJ115" s="739"/>
      <c r="BK115" s="739"/>
      <c r="BL115" s="739"/>
      <c r="BM115" s="739"/>
      <c r="BN115" s="739"/>
      <c r="BO115" s="739"/>
      <c r="BP115" s="740"/>
      <c r="BQ115" s="803" t="s">
        <v>454</v>
      </c>
      <c r="BR115" s="804"/>
      <c r="BS115" s="804"/>
      <c r="BT115" s="804"/>
      <c r="BU115" s="804"/>
      <c r="BV115" s="804" t="s">
        <v>472</v>
      </c>
      <c r="BW115" s="804"/>
      <c r="BX115" s="804"/>
      <c r="BY115" s="804"/>
      <c r="BZ115" s="804"/>
      <c r="CA115" s="804" t="s">
        <v>454</v>
      </c>
      <c r="CB115" s="804"/>
      <c r="CC115" s="804"/>
      <c r="CD115" s="804"/>
      <c r="CE115" s="804"/>
      <c r="CF115" s="862" t="s">
        <v>448</v>
      </c>
      <c r="CG115" s="863"/>
      <c r="CH115" s="863"/>
      <c r="CI115" s="863"/>
      <c r="CJ115" s="863"/>
      <c r="CK115" s="914"/>
      <c r="CL115" s="808"/>
      <c r="CM115" s="802" t="s">
        <v>473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470</v>
      </c>
      <c r="DH115" s="767"/>
      <c r="DI115" s="767"/>
      <c r="DJ115" s="767"/>
      <c r="DK115" s="768"/>
      <c r="DL115" s="769" t="s">
        <v>454</v>
      </c>
      <c r="DM115" s="767"/>
      <c r="DN115" s="767"/>
      <c r="DO115" s="767"/>
      <c r="DP115" s="768"/>
      <c r="DQ115" s="769" t="s">
        <v>472</v>
      </c>
      <c r="DR115" s="767"/>
      <c r="DS115" s="767"/>
      <c r="DT115" s="767"/>
      <c r="DU115" s="768"/>
      <c r="DV115" s="811" t="s">
        <v>448</v>
      </c>
      <c r="DW115" s="812"/>
      <c r="DX115" s="812"/>
      <c r="DY115" s="812"/>
      <c r="DZ115" s="813"/>
    </row>
    <row r="116" spans="1:130" s="223" customFormat="1" ht="26.25" customHeight="1" x14ac:dyDescent="0.15">
      <c r="A116" s="903"/>
      <c r="B116" s="904"/>
      <c r="C116" s="826" t="s">
        <v>474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49</v>
      </c>
      <c r="AB116" s="767"/>
      <c r="AC116" s="767"/>
      <c r="AD116" s="767"/>
      <c r="AE116" s="768"/>
      <c r="AF116" s="769">
        <v>19</v>
      </c>
      <c r="AG116" s="767"/>
      <c r="AH116" s="767"/>
      <c r="AI116" s="767"/>
      <c r="AJ116" s="768"/>
      <c r="AK116" s="769">
        <v>18</v>
      </c>
      <c r="AL116" s="767"/>
      <c r="AM116" s="767"/>
      <c r="AN116" s="767"/>
      <c r="AO116" s="768"/>
      <c r="AP116" s="811">
        <v>0</v>
      </c>
      <c r="AQ116" s="812"/>
      <c r="AR116" s="812"/>
      <c r="AS116" s="812"/>
      <c r="AT116" s="813"/>
      <c r="AU116" s="919"/>
      <c r="AV116" s="920"/>
      <c r="AW116" s="920"/>
      <c r="AX116" s="920"/>
      <c r="AY116" s="920"/>
      <c r="AZ116" s="896" t="s">
        <v>475</v>
      </c>
      <c r="BA116" s="897"/>
      <c r="BB116" s="897"/>
      <c r="BC116" s="897"/>
      <c r="BD116" s="897"/>
      <c r="BE116" s="897"/>
      <c r="BF116" s="897"/>
      <c r="BG116" s="897"/>
      <c r="BH116" s="897"/>
      <c r="BI116" s="897"/>
      <c r="BJ116" s="897"/>
      <c r="BK116" s="897"/>
      <c r="BL116" s="897"/>
      <c r="BM116" s="897"/>
      <c r="BN116" s="897"/>
      <c r="BO116" s="897"/>
      <c r="BP116" s="898"/>
      <c r="BQ116" s="803" t="s">
        <v>472</v>
      </c>
      <c r="BR116" s="804"/>
      <c r="BS116" s="804"/>
      <c r="BT116" s="804"/>
      <c r="BU116" s="804"/>
      <c r="BV116" s="804" t="s">
        <v>454</v>
      </c>
      <c r="BW116" s="804"/>
      <c r="BX116" s="804"/>
      <c r="BY116" s="804"/>
      <c r="BZ116" s="804"/>
      <c r="CA116" s="804" t="s">
        <v>448</v>
      </c>
      <c r="CB116" s="804"/>
      <c r="CC116" s="804"/>
      <c r="CD116" s="804"/>
      <c r="CE116" s="804"/>
      <c r="CF116" s="862" t="s">
        <v>448</v>
      </c>
      <c r="CG116" s="863"/>
      <c r="CH116" s="863"/>
      <c r="CI116" s="863"/>
      <c r="CJ116" s="863"/>
      <c r="CK116" s="914"/>
      <c r="CL116" s="808"/>
      <c r="CM116" s="802" t="s">
        <v>476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448</v>
      </c>
      <c r="DH116" s="767"/>
      <c r="DI116" s="767"/>
      <c r="DJ116" s="767"/>
      <c r="DK116" s="768"/>
      <c r="DL116" s="769" t="s">
        <v>454</v>
      </c>
      <c r="DM116" s="767"/>
      <c r="DN116" s="767"/>
      <c r="DO116" s="767"/>
      <c r="DP116" s="768"/>
      <c r="DQ116" s="769" t="s">
        <v>454</v>
      </c>
      <c r="DR116" s="767"/>
      <c r="DS116" s="767"/>
      <c r="DT116" s="767"/>
      <c r="DU116" s="768"/>
      <c r="DV116" s="811" t="s">
        <v>448</v>
      </c>
      <c r="DW116" s="812"/>
      <c r="DX116" s="812"/>
      <c r="DY116" s="812"/>
      <c r="DZ116" s="813"/>
    </row>
    <row r="117" spans="1:130" s="223"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477</v>
      </c>
      <c r="Z117" s="884"/>
      <c r="AA117" s="889">
        <v>912025</v>
      </c>
      <c r="AB117" s="890"/>
      <c r="AC117" s="890"/>
      <c r="AD117" s="890"/>
      <c r="AE117" s="891"/>
      <c r="AF117" s="892">
        <v>981215</v>
      </c>
      <c r="AG117" s="890"/>
      <c r="AH117" s="890"/>
      <c r="AI117" s="890"/>
      <c r="AJ117" s="891"/>
      <c r="AK117" s="892">
        <v>1040736</v>
      </c>
      <c r="AL117" s="890"/>
      <c r="AM117" s="890"/>
      <c r="AN117" s="890"/>
      <c r="AO117" s="891"/>
      <c r="AP117" s="893"/>
      <c r="AQ117" s="894"/>
      <c r="AR117" s="894"/>
      <c r="AS117" s="894"/>
      <c r="AT117" s="895"/>
      <c r="AU117" s="919"/>
      <c r="AV117" s="920"/>
      <c r="AW117" s="920"/>
      <c r="AX117" s="920"/>
      <c r="AY117" s="920"/>
      <c r="AZ117" s="850" t="s">
        <v>478</v>
      </c>
      <c r="BA117" s="851"/>
      <c r="BB117" s="851"/>
      <c r="BC117" s="851"/>
      <c r="BD117" s="851"/>
      <c r="BE117" s="851"/>
      <c r="BF117" s="851"/>
      <c r="BG117" s="851"/>
      <c r="BH117" s="851"/>
      <c r="BI117" s="851"/>
      <c r="BJ117" s="851"/>
      <c r="BK117" s="851"/>
      <c r="BL117" s="851"/>
      <c r="BM117" s="851"/>
      <c r="BN117" s="851"/>
      <c r="BO117" s="851"/>
      <c r="BP117" s="852"/>
      <c r="BQ117" s="803" t="s">
        <v>448</v>
      </c>
      <c r="BR117" s="804"/>
      <c r="BS117" s="804"/>
      <c r="BT117" s="804"/>
      <c r="BU117" s="804"/>
      <c r="BV117" s="804" t="s">
        <v>454</v>
      </c>
      <c r="BW117" s="804"/>
      <c r="BX117" s="804"/>
      <c r="BY117" s="804"/>
      <c r="BZ117" s="804"/>
      <c r="CA117" s="804" t="s">
        <v>454</v>
      </c>
      <c r="CB117" s="804"/>
      <c r="CC117" s="804"/>
      <c r="CD117" s="804"/>
      <c r="CE117" s="804"/>
      <c r="CF117" s="862" t="s">
        <v>454</v>
      </c>
      <c r="CG117" s="863"/>
      <c r="CH117" s="863"/>
      <c r="CI117" s="863"/>
      <c r="CJ117" s="863"/>
      <c r="CK117" s="914"/>
      <c r="CL117" s="808"/>
      <c r="CM117" s="802" t="s">
        <v>479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470</v>
      </c>
      <c r="DH117" s="767"/>
      <c r="DI117" s="767"/>
      <c r="DJ117" s="767"/>
      <c r="DK117" s="768"/>
      <c r="DL117" s="769" t="s">
        <v>480</v>
      </c>
      <c r="DM117" s="767"/>
      <c r="DN117" s="767"/>
      <c r="DO117" s="767"/>
      <c r="DP117" s="768"/>
      <c r="DQ117" s="769" t="s">
        <v>448</v>
      </c>
      <c r="DR117" s="767"/>
      <c r="DS117" s="767"/>
      <c r="DT117" s="767"/>
      <c r="DU117" s="768"/>
      <c r="DV117" s="811" t="s">
        <v>454</v>
      </c>
      <c r="DW117" s="812"/>
      <c r="DX117" s="812"/>
      <c r="DY117" s="812"/>
      <c r="DZ117" s="813"/>
    </row>
    <row r="118" spans="1:130" s="223" customFormat="1" ht="26.25" customHeight="1" x14ac:dyDescent="0.15">
      <c r="A118" s="882" t="s">
        <v>442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439</v>
      </c>
      <c r="AB118" s="883"/>
      <c r="AC118" s="883"/>
      <c r="AD118" s="883"/>
      <c r="AE118" s="884"/>
      <c r="AF118" s="885" t="s">
        <v>440</v>
      </c>
      <c r="AG118" s="883"/>
      <c r="AH118" s="883"/>
      <c r="AI118" s="883"/>
      <c r="AJ118" s="884"/>
      <c r="AK118" s="885" t="s">
        <v>309</v>
      </c>
      <c r="AL118" s="883"/>
      <c r="AM118" s="883"/>
      <c r="AN118" s="883"/>
      <c r="AO118" s="884"/>
      <c r="AP118" s="886" t="s">
        <v>441</v>
      </c>
      <c r="AQ118" s="887"/>
      <c r="AR118" s="887"/>
      <c r="AS118" s="887"/>
      <c r="AT118" s="888"/>
      <c r="AU118" s="919"/>
      <c r="AV118" s="920"/>
      <c r="AW118" s="920"/>
      <c r="AX118" s="920"/>
      <c r="AY118" s="920"/>
      <c r="AZ118" s="825" t="s">
        <v>481</v>
      </c>
      <c r="BA118" s="826"/>
      <c r="BB118" s="826"/>
      <c r="BC118" s="826"/>
      <c r="BD118" s="826"/>
      <c r="BE118" s="826"/>
      <c r="BF118" s="826"/>
      <c r="BG118" s="826"/>
      <c r="BH118" s="826"/>
      <c r="BI118" s="826"/>
      <c r="BJ118" s="826"/>
      <c r="BK118" s="826"/>
      <c r="BL118" s="826"/>
      <c r="BM118" s="826"/>
      <c r="BN118" s="826"/>
      <c r="BO118" s="826"/>
      <c r="BP118" s="827"/>
      <c r="BQ118" s="866" t="s">
        <v>460</v>
      </c>
      <c r="BR118" s="832"/>
      <c r="BS118" s="832"/>
      <c r="BT118" s="832"/>
      <c r="BU118" s="832"/>
      <c r="BV118" s="832" t="s">
        <v>448</v>
      </c>
      <c r="BW118" s="832"/>
      <c r="BX118" s="832"/>
      <c r="BY118" s="832"/>
      <c r="BZ118" s="832"/>
      <c r="CA118" s="832" t="s">
        <v>470</v>
      </c>
      <c r="CB118" s="832"/>
      <c r="CC118" s="832"/>
      <c r="CD118" s="832"/>
      <c r="CE118" s="832"/>
      <c r="CF118" s="862" t="s">
        <v>470</v>
      </c>
      <c r="CG118" s="863"/>
      <c r="CH118" s="863"/>
      <c r="CI118" s="863"/>
      <c r="CJ118" s="863"/>
      <c r="CK118" s="914"/>
      <c r="CL118" s="808"/>
      <c r="CM118" s="802" t="s">
        <v>482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460</v>
      </c>
      <c r="DH118" s="767"/>
      <c r="DI118" s="767"/>
      <c r="DJ118" s="767"/>
      <c r="DK118" s="768"/>
      <c r="DL118" s="769" t="s">
        <v>464</v>
      </c>
      <c r="DM118" s="767"/>
      <c r="DN118" s="767"/>
      <c r="DO118" s="767"/>
      <c r="DP118" s="768"/>
      <c r="DQ118" s="769" t="s">
        <v>470</v>
      </c>
      <c r="DR118" s="767"/>
      <c r="DS118" s="767"/>
      <c r="DT118" s="767"/>
      <c r="DU118" s="768"/>
      <c r="DV118" s="811" t="s">
        <v>460</v>
      </c>
      <c r="DW118" s="812"/>
      <c r="DX118" s="812"/>
      <c r="DY118" s="812"/>
      <c r="DZ118" s="813"/>
    </row>
    <row r="119" spans="1:130" s="223" customFormat="1" ht="26.25" customHeight="1" x14ac:dyDescent="0.15">
      <c r="A119" s="805" t="s">
        <v>445</v>
      </c>
      <c r="B119" s="806"/>
      <c r="C119" s="847" t="s">
        <v>446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470</v>
      </c>
      <c r="AB119" s="876"/>
      <c r="AC119" s="876"/>
      <c r="AD119" s="876"/>
      <c r="AE119" s="877"/>
      <c r="AF119" s="878" t="s">
        <v>464</v>
      </c>
      <c r="AG119" s="876"/>
      <c r="AH119" s="876"/>
      <c r="AI119" s="876"/>
      <c r="AJ119" s="877"/>
      <c r="AK119" s="878" t="s">
        <v>470</v>
      </c>
      <c r="AL119" s="876"/>
      <c r="AM119" s="876"/>
      <c r="AN119" s="876"/>
      <c r="AO119" s="877"/>
      <c r="AP119" s="879" t="s">
        <v>448</v>
      </c>
      <c r="AQ119" s="880"/>
      <c r="AR119" s="880"/>
      <c r="AS119" s="880"/>
      <c r="AT119" s="881"/>
      <c r="AU119" s="921"/>
      <c r="AV119" s="922"/>
      <c r="AW119" s="922"/>
      <c r="AX119" s="922"/>
      <c r="AY119" s="922"/>
      <c r="AZ119" s="246" t="s">
        <v>187</v>
      </c>
      <c r="BA119" s="246"/>
      <c r="BB119" s="246"/>
      <c r="BC119" s="246"/>
      <c r="BD119" s="246"/>
      <c r="BE119" s="246"/>
      <c r="BF119" s="246"/>
      <c r="BG119" s="246"/>
      <c r="BH119" s="246"/>
      <c r="BI119" s="246"/>
      <c r="BJ119" s="246"/>
      <c r="BK119" s="246"/>
      <c r="BL119" s="246"/>
      <c r="BM119" s="246"/>
      <c r="BN119" s="246"/>
      <c r="BO119" s="864" t="s">
        <v>483</v>
      </c>
      <c r="BP119" s="865"/>
      <c r="BQ119" s="866">
        <v>12319838</v>
      </c>
      <c r="BR119" s="832"/>
      <c r="BS119" s="832"/>
      <c r="BT119" s="832"/>
      <c r="BU119" s="832"/>
      <c r="BV119" s="832">
        <v>12260492</v>
      </c>
      <c r="BW119" s="832"/>
      <c r="BX119" s="832"/>
      <c r="BY119" s="832"/>
      <c r="BZ119" s="832"/>
      <c r="CA119" s="832">
        <v>12511162</v>
      </c>
      <c r="CB119" s="832"/>
      <c r="CC119" s="832"/>
      <c r="CD119" s="832"/>
      <c r="CE119" s="832"/>
      <c r="CF119" s="735"/>
      <c r="CG119" s="736"/>
      <c r="CH119" s="736"/>
      <c r="CI119" s="736"/>
      <c r="CJ119" s="821"/>
      <c r="CK119" s="915"/>
      <c r="CL119" s="810"/>
      <c r="CM119" s="825" t="s">
        <v>484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480</v>
      </c>
      <c r="DH119" s="751"/>
      <c r="DI119" s="751"/>
      <c r="DJ119" s="751"/>
      <c r="DK119" s="752"/>
      <c r="DL119" s="753" t="s">
        <v>468</v>
      </c>
      <c r="DM119" s="751"/>
      <c r="DN119" s="751"/>
      <c r="DO119" s="751"/>
      <c r="DP119" s="752"/>
      <c r="DQ119" s="753" t="s">
        <v>464</v>
      </c>
      <c r="DR119" s="751"/>
      <c r="DS119" s="751"/>
      <c r="DT119" s="751"/>
      <c r="DU119" s="752"/>
      <c r="DV119" s="835" t="s">
        <v>464</v>
      </c>
      <c r="DW119" s="836"/>
      <c r="DX119" s="836"/>
      <c r="DY119" s="836"/>
      <c r="DZ119" s="837"/>
    </row>
    <row r="120" spans="1:130" s="223" customFormat="1" ht="26.25" customHeight="1" x14ac:dyDescent="0.15">
      <c r="A120" s="807"/>
      <c r="B120" s="808"/>
      <c r="C120" s="802" t="s">
        <v>453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468</v>
      </c>
      <c r="AB120" s="767"/>
      <c r="AC120" s="767"/>
      <c r="AD120" s="767"/>
      <c r="AE120" s="768"/>
      <c r="AF120" s="769" t="s">
        <v>468</v>
      </c>
      <c r="AG120" s="767"/>
      <c r="AH120" s="767"/>
      <c r="AI120" s="767"/>
      <c r="AJ120" s="768"/>
      <c r="AK120" s="769" t="s">
        <v>464</v>
      </c>
      <c r="AL120" s="767"/>
      <c r="AM120" s="767"/>
      <c r="AN120" s="767"/>
      <c r="AO120" s="768"/>
      <c r="AP120" s="811" t="s">
        <v>468</v>
      </c>
      <c r="AQ120" s="812"/>
      <c r="AR120" s="812"/>
      <c r="AS120" s="812"/>
      <c r="AT120" s="813"/>
      <c r="AU120" s="867" t="s">
        <v>485</v>
      </c>
      <c r="AV120" s="868"/>
      <c r="AW120" s="868"/>
      <c r="AX120" s="868"/>
      <c r="AY120" s="869"/>
      <c r="AZ120" s="847" t="s">
        <v>486</v>
      </c>
      <c r="BA120" s="795"/>
      <c r="BB120" s="795"/>
      <c r="BC120" s="795"/>
      <c r="BD120" s="795"/>
      <c r="BE120" s="795"/>
      <c r="BF120" s="795"/>
      <c r="BG120" s="795"/>
      <c r="BH120" s="795"/>
      <c r="BI120" s="795"/>
      <c r="BJ120" s="795"/>
      <c r="BK120" s="795"/>
      <c r="BL120" s="795"/>
      <c r="BM120" s="795"/>
      <c r="BN120" s="795"/>
      <c r="BO120" s="795"/>
      <c r="BP120" s="796"/>
      <c r="BQ120" s="848">
        <v>1752547</v>
      </c>
      <c r="BR120" s="829"/>
      <c r="BS120" s="829"/>
      <c r="BT120" s="829"/>
      <c r="BU120" s="829"/>
      <c r="BV120" s="829">
        <v>2107142</v>
      </c>
      <c r="BW120" s="829"/>
      <c r="BX120" s="829"/>
      <c r="BY120" s="829"/>
      <c r="BZ120" s="829"/>
      <c r="CA120" s="829">
        <v>2297183</v>
      </c>
      <c r="CB120" s="829"/>
      <c r="CC120" s="829"/>
      <c r="CD120" s="829"/>
      <c r="CE120" s="829"/>
      <c r="CF120" s="853">
        <v>60.4</v>
      </c>
      <c r="CG120" s="854"/>
      <c r="CH120" s="854"/>
      <c r="CI120" s="854"/>
      <c r="CJ120" s="854"/>
      <c r="CK120" s="855" t="s">
        <v>487</v>
      </c>
      <c r="CL120" s="839"/>
      <c r="CM120" s="839"/>
      <c r="CN120" s="839"/>
      <c r="CO120" s="840"/>
      <c r="CP120" s="859" t="s">
        <v>488</v>
      </c>
      <c r="CQ120" s="860"/>
      <c r="CR120" s="860"/>
      <c r="CS120" s="860"/>
      <c r="CT120" s="860"/>
      <c r="CU120" s="860"/>
      <c r="CV120" s="860"/>
      <c r="CW120" s="860"/>
      <c r="CX120" s="860"/>
      <c r="CY120" s="860"/>
      <c r="CZ120" s="860"/>
      <c r="DA120" s="860"/>
      <c r="DB120" s="860"/>
      <c r="DC120" s="860"/>
      <c r="DD120" s="860"/>
      <c r="DE120" s="860"/>
      <c r="DF120" s="861"/>
      <c r="DG120" s="848">
        <v>2235101</v>
      </c>
      <c r="DH120" s="829"/>
      <c r="DI120" s="829"/>
      <c r="DJ120" s="829"/>
      <c r="DK120" s="829"/>
      <c r="DL120" s="829">
        <v>2274279</v>
      </c>
      <c r="DM120" s="829"/>
      <c r="DN120" s="829"/>
      <c r="DO120" s="829"/>
      <c r="DP120" s="829"/>
      <c r="DQ120" s="829">
        <v>2341585</v>
      </c>
      <c r="DR120" s="829"/>
      <c r="DS120" s="829"/>
      <c r="DT120" s="829"/>
      <c r="DU120" s="829"/>
      <c r="DV120" s="830">
        <v>61.6</v>
      </c>
      <c r="DW120" s="830"/>
      <c r="DX120" s="830"/>
      <c r="DY120" s="830"/>
      <c r="DZ120" s="831"/>
    </row>
    <row r="121" spans="1:130" s="223" customFormat="1" ht="26.25" customHeight="1" x14ac:dyDescent="0.15">
      <c r="A121" s="807"/>
      <c r="B121" s="808"/>
      <c r="C121" s="850" t="s">
        <v>489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455</v>
      </c>
      <c r="AB121" s="767"/>
      <c r="AC121" s="767"/>
      <c r="AD121" s="767"/>
      <c r="AE121" s="768"/>
      <c r="AF121" s="769" t="s">
        <v>448</v>
      </c>
      <c r="AG121" s="767"/>
      <c r="AH121" s="767"/>
      <c r="AI121" s="767"/>
      <c r="AJ121" s="768"/>
      <c r="AK121" s="769" t="s">
        <v>468</v>
      </c>
      <c r="AL121" s="767"/>
      <c r="AM121" s="767"/>
      <c r="AN121" s="767"/>
      <c r="AO121" s="768"/>
      <c r="AP121" s="811" t="s">
        <v>468</v>
      </c>
      <c r="AQ121" s="812"/>
      <c r="AR121" s="812"/>
      <c r="AS121" s="812"/>
      <c r="AT121" s="813"/>
      <c r="AU121" s="870"/>
      <c r="AV121" s="871"/>
      <c r="AW121" s="871"/>
      <c r="AX121" s="871"/>
      <c r="AY121" s="872"/>
      <c r="AZ121" s="802" t="s">
        <v>490</v>
      </c>
      <c r="BA121" s="739"/>
      <c r="BB121" s="739"/>
      <c r="BC121" s="739"/>
      <c r="BD121" s="739"/>
      <c r="BE121" s="739"/>
      <c r="BF121" s="739"/>
      <c r="BG121" s="739"/>
      <c r="BH121" s="739"/>
      <c r="BI121" s="739"/>
      <c r="BJ121" s="739"/>
      <c r="BK121" s="739"/>
      <c r="BL121" s="739"/>
      <c r="BM121" s="739"/>
      <c r="BN121" s="739"/>
      <c r="BO121" s="739"/>
      <c r="BP121" s="740"/>
      <c r="BQ121" s="803" t="s">
        <v>455</v>
      </c>
      <c r="BR121" s="804"/>
      <c r="BS121" s="804"/>
      <c r="BT121" s="804"/>
      <c r="BU121" s="804"/>
      <c r="BV121" s="804" t="s">
        <v>480</v>
      </c>
      <c r="BW121" s="804"/>
      <c r="BX121" s="804"/>
      <c r="BY121" s="804"/>
      <c r="BZ121" s="804"/>
      <c r="CA121" s="804" t="s">
        <v>448</v>
      </c>
      <c r="CB121" s="804"/>
      <c r="CC121" s="804"/>
      <c r="CD121" s="804"/>
      <c r="CE121" s="804"/>
      <c r="CF121" s="862" t="s">
        <v>464</v>
      </c>
      <c r="CG121" s="863"/>
      <c r="CH121" s="863"/>
      <c r="CI121" s="863"/>
      <c r="CJ121" s="863"/>
      <c r="CK121" s="856"/>
      <c r="CL121" s="842"/>
      <c r="CM121" s="842"/>
      <c r="CN121" s="842"/>
      <c r="CO121" s="843"/>
      <c r="CP121" s="822" t="s">
        <v>491</v>
      </c>
      <c r="CQ121" s="823"/>
      <c r="CR121" s="823"/>
      <c r="CS121" s="823"/>
      <c r="CT121" s="823"/>
      <c r="CU121" s="823"/>
      <c r="CV121" s="823"/>
      <c r="CW121" s="823"/>
      <c r="CX121" s="823"/>
      <c r="CY121" s="823"/>
      <c r="CZ121" s="823"/>
      <c r="DA121" s="823"/>
      <c r="DB121" s="823"/>
      <c r="DC121" s="823"/>
      <c r="DD121" s="823"/>
      <c r="DE121" s="823"/>
      <c r="DF121" s="824"/>
      <c r="DG121" s="803">
        <v>798098</v>
      </c>
      <c r="DH121" s="804"/>
      <c r="DI121" s="804"/>
      <c r="DJ121" s="804"/>
      <c r="DK121" s="804"/>
      <c r="DL121" s="804">
        <v>763240</v>
      </c>
      <c r="DM121" s="804"/>
      <c r="DN121" s="804"/>
      <c r="DO121" s="804"/>
      <c r="DP121" s="804"/>
      <c r="DQ121" s="804">
        <v>735379</v>
      </c>
      <c r="DR121" s="804"/>
      <c r="DS121" s="804"/>
      <c r="DT121" s="804"/>
      <c r="DU121" s="804"/>
      <c r="DV121" s="781">
        <v>19.3</v>
      </c>
      <c r="DW121" s="781"/>
      <c r="DX121" s="781"/>
      <c r="DY121" s="781"/>
      <c r="DZ121" s="782"/>
    </row>
    <row r="122" spans="1:130" s="223" customFormat="1" ht="26.25" customHeight="1" x14ac:dyDescent="0.15">
      <c r="A122" s="807"/>
      <c r="B122" s="808"/>
      <c r="C122" s="802" t="s">
        <v>467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464</v>
      </c>
      <c r="AB122" s="767"/>
      <c r="AC122" s="767"/>
      <c r="AD122" s="767"/>
      <c r="AE122" s="768"/>
      <c r="AF122" s="769" t="s">
        <v>468</v>
      </c>
      <c r="AG122" s="767"/>
      <c r="AH122" s="767"/>
      <c r="AI122" s="767"/>
      <c r="AJ122" s="768"/>
      <c r="AK122" s="769" t="s">
        <v>480</v>
      </c>
      <c r="AL122" s="767"/>
      <c r="AM122" s="767"/>
      <c r="AN122" s="767"/>
      <c r="AO122" s="768"/>
      <c r="AP122" s="811" t="s">
        <v>455</v>
      </c>
      <c r="AQ122" s="812"/>
      <c r="AR122" s="812"/>
      <c r="AS122" s="812"/>
      <c r="AT122" s="813"/>
      <c r="AU122" s="870"/>
      <c r="AV122" s="871"/>
      <c r="AW122" s="871"/>
      <c r="AX122" s="871"/>
      <c r="AY122" s="872"/>
      <c r="AZ122" s="825" t="s">
        <v>492</v>
      </c>
      <c r="BA122" s="826"/>
      <c r="BB122" s="826"/>
      <c r="BC122" s="826"/>
      <c r="BD122" s="826"/>
      <c r="BE122" s="826"/>
      <c r="BF122" s="826"/>
      <c r="BG122" s="826"/>
      <c r="BH122" s="826"/>
      <c r="BI122" s="826"/>
      <c r="BJ122" s="826"/>
      <c r="BK122" s="826"/>
      <c r="BL122" s="826"/>
      <c r="BM122" s="826"/>
      <c r="BN122" s="826"/>
      <c r="BO122" s="826"/>
      <c r="BP122" s="827"/>
      <c r="BQ122" s="866">
        <v>7505210</v>
      </c>
      <c r="BR122" s="832"/>
      <c r="BS122" s="832"/>
      <c r="BT122" s="832"/>
      <c r="BU122" s="832"/>
      <c r="BV122" s="832">
        <v>7424541</v>
      </c>
      <c r="BW122" s="832"/>
      <c r="BX122" s="832"/>
      <c r="BY122" s="832"/>
      <c r="BZ122" s="832"/>
      <c r="CA122" s="832">
        <v>7495389</v>
      </c>
      <c r="CB122" s="832"/>
      <c r="CC122" s="832"/>
      <c r="CD122" s="832"/>
      <c r="CE122" s="832"/>
      <c r="CF122" s="833">
        <v>197.1</v>
      </c>
      <c r="CG122" s="834"/>
      <c r="CH122" s="834"/>
      <c r="CI122" s="834"/>
      <c r="CJ122" s="834"/>
      <c r="CK122" s="856"/>
      <c r="CL122" s="842"/>
      <c r="CM122" s="842"/>
      <c r="CN122" s="842"/>
      <c r="CO122" s="843"/>
      <c r="CP122" s="822" t="s">
        <v>493</v>
      </c>
      <c r="CQ122" s="823"/>
      <c r="CR122" s="823"/>
      <c r="CS122" s="823"/>
      <c r="CT122" s="823"/>
      <c r="CU122" s="823"/>
      <c r="CV122" s="823"/>
      <c r="CW122" s="823"/>
      <c r="CX122" s="823"/>
      <c r="CY122" s="823"/>
      <c r="CZ122" s="823"/>
      <c r="DA122" s="823"/>
      <c r="DB122" s="823"/>
      <c r="DC122" s="823"/>
      <c r="DD122" s="823"/>
      <c r="DE122" s="823"/>
      <c r="DF122" s="824"/>
      <c r="DG122" s="803">
        <v>616120</v>
      </c>
      <c r="DH122" s="804"/>
      <c r="DI122" s="804"/>
      <c r="DJ122" s="804"/>
      <c r="DK122" s="804"/>
      <c r="DL122" s="804">
        <v>556971</v>
      </c>
      <c r="DM122" s="804"/>
      <c r="DN122" s="804"/>
      <c r="DO122" s="804"/>
      <c r="DP122" s="804"/>
      <c r="DQ122" s="804">
        <v>492387</v>
      </c>
      <c r="DR122" s="804"/>
      <c r="DS122" s="804"/>
      <c r="DT122" s="804"/>
      <c r="DU122" s="804"/>
      <c r="DV122" s="781">
        <v>12.9</v>
      </c>
      <c r="DW122" s="781"/>
      <c r="DX122" s="781"/>
      <c r="DY122" s="781"/>
      <c r="DZ122" s="782"/>
    </row>
    <row r="123" spans="1:130" s="223" customFormat="1" ht="26.25" customHeight="1" x14ac:dyDescent="0.15">
      <c r="A123" s="807"/>
      <c r="B123" s="808"/>
      <c r="C123" s="802" t="s">
        <v>476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470</v>
      </c>
      <c r="AB123" s="767"/>
      <c r="AC123" s="767"/>
      <c r="AD123" s="767"/>
      <c r="AE123" s="768"/>
      <c r="AF123" s="769" t="s">
        <v>448</v>
      </c>
      <c r="AG123" s="767"/>
      <c r="AH123" s="767"/>
      <c r="AI123" s="767"/>
      <c r="AJ123" s="768"/>
      <c r="AK123" s="769" t="s">
        <v>470</v>
      </c>
      <c r="AL123" s="767"/>
      <c r="AM123" s="767"/>
      <c r="AN123" s="767"/>
      <c r="AO123" s="768"/>
      <c r="AP123" s="811" t="s">
        <v>470</v>
      </c>
      <c r="AQ123" s="812"/>
      <c r="AR123" s="812"/>
      <c r="AS123" s="812"/>
      <c r="AT123" s="813"/>
      <c r="AU123" s="873"/>
      <c r="AV123" s="874"/>
      <c r="AW123" s="874"/>
      <c r="AX123" s="874"/>
      <c r="AY123" s="874"/>
      <c r="AZ123" s="246" t="s">
        <v>187</v>
      </c>
      <c r="BA123" s="246"/>
      <c r="BB123" s="246"/>
      <c r="BC123" s="246"/>
      <c r="BD123" s="246"/>
      <c r="BE123" s="246"/>
      <c r="BF123" s="246"/>
      <c r="BG123" s="246"/>
      <c r="BH123" s="246"/>
      <c r="BI123" s="246"/>
      <c r="BJ123" s="246"/>
      <c r="BK123" s="246"/>
      <c r="BL123" s="246"/>
      <c r="BM123" s="246"/>
      <c r="BN123" s="246"/>
      <c r="BO123" s="864" t="s">
        <v>494</v>
      </c>
      <c r="BP123" s="865"/>
      <c r="BQ123" s="819">
        <v>9257757</v>
      </c>
      <c r="BR123" s="820"/>
      <c r="BS123" s="820"/>
      <c r="BT123" s="820"/>
      <c r="BU123" s="820"/>
      <c r="BV123" s="820">
        <v>9531683</v>
      </c>
      <c r="BW123" s="820"/>
      <c r="BX123" s="820"/>
      <c r="BY123" s="820"/>
      <c r="BZ123" s="820"/>
      <c r="CA123" s="820">
        <v>9792572</v>
      </c>
      <c r="CB123" s="820"/>
      <c r="CC123" s="820"/>
      <c r="CD123" s="820"/>
      <c r="CE123" s="820"/>
      <c r="CF123" s="735"/>
      <c r="CG123" s="736"/>
      <c r="CH123" s="736"/>
      <c r="CI123" s="736"/>
      <c r="CJ123" s="821"/>
      <c r="CK123" s="856"/>
      <c r="CL123" s="842"/>
      <c r="CM123" s="842"/>
      <c r="CN123" s="842"/>
      <c r="CO123" s="843"/>
      <c r="CP123" s="822" t="s">
        <v>495</v>
      </c>
      <c r="CQ123" s="823"/>
      <c r="CR123" s="823"/>
      <c r="CS123" s="823"/>
      <c r="CT123" s="823"/>
      <c r="CU123" s="823"/>
      <c r="CV123" s="823"/>
      <c r="CW123" s="823"/>
      <c r="CX123" s="823"/>
      <c r="CY123" s="823"/>
      <c r="CZ123" s="823"/>
      <c r="DA123" s="823"/>
      <c r="DB123" s="823"/>
      <c r="DC123" s="823"/>
      <c r="DD123" s="823"/>
      <c r="DE123" s="823"/>
      <c r="DF123" s="824"/>
      <c r="DG123" s="766">
        <v>727355</v>
      </c>
      <c r="DH123" s="767"/>
      <c r="DI123" s="767"/>
      <c r="DJ123" s="767"/>
      <c r="DK123" s="768"/>
      <c r="DL123" s="769">
        <v>566413</v>
      </c>
      <c r="DM123" s="767"/>
      <c r="DN123" s="767"/>
      <c r="DO123" s="767"/>
      <c r="DP123" s="768"/>
      <c r="DQ123" s="769">
        <v>424489</v>
      </c>
      <c r="DR123" s="767"/>
      <c r="DS123" s="767"/>
      <c r="DT123" s="767"/>
      <c r="DU123" s="768"/>
      <c r="DV123" s="811">
        <v>11.2</v>
      </c>
      <c r="DW123" s="812"/>
      <c r="DX123" s="812"/>
      <c r="DY123" s="812"/>
      <c r="DZ123" s="813"/>
    </row>
    <row r="124" spans="1:130" s="223" customFormat="1" ht="26.25" customHeight="1" thickBot="1" x14ac:dyDescent="0.2">
      <c r="A124" s="807"/>
      <c r="B124" s="808"/>
      <c r="C124" s="802" t="s">
        <v>479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464</v>
      </c>
      <c r="AB124" s="767"/>
      <c r="AC124" s="767"/>
      <c r="AD124" s="767"/>
      <c r="AE124" s="768"/>
      <c r="AF124" s="769" t="s">
        <v>468</v>
      </c>
      <c r="AG124" s="767"/>
      <c r="AH124" s="767"/>
      <c r="AI124" s="767"/>
      <c r="AJ124" s="768"/>
      <c r="AK124" s="769" t="s">
        <v>470</v>
      </c>
      <c r="AL124" s="767"/>
      <c r="AM124" s="767"/>
      <c r="AN124" s="767"/>
      <c r="AO124" s="768"/>
      <c r="AP124" s="811" t="s">
        <v>468</v>
      </c>
      <c r="AQ124" s="812"/>
      <c r="AR124" s="812"/>
      <c r="AS124" s="812"/>
      <c r="AT124" s="813"/>
      <c r="AU124" s="814" t="s">
        <v>496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84.1</v>
      </c>
      <c r="BR124" s="818"/>
      <c r="BS124" s="818"/>
      <c r="BT124" s="818"/>
      <c r="BU124" s="818"/>
      <c r="BV124" s="818">
        <v>69.7</v>
      </c>
      <c r="BW124" s="818"/>
      <c r="BX124" s="818"/>
      <c r="BY124" s="818"/>
      <c r="BZ124" s="818"/>
      <c r="CA124" s="818">
        <v>71.400000000000006</v>
      </c>
      <c r="CB124" s="818"/>
      <c r="CC124" s="818"/>
      <c r="CD124" s="818"/>
      <c r="CE124" s="818"/>
      <c r="CF124" s="713"/>
      <c r="CG124" s="714"/>
      <c r="CH124" s="714"/>
      <c r="CI124" s="714"/>
      <c r="CJ124" s="849"/>
      <c r="CK124" s="857"/>
      <c r="CL124" s="857"/>
      <c r="CM124" s="857"/>
      <c r="CN124" s="857"/>
      <c r="CO124" s="858"/>
      <c r="CP124" s="822" t="s">
        <v>497</v>
      </c>
      <c r="CQ124" s="823"/>
      <c r="CR124" s="823"/>
      <c r="CS124" s="823"/>
      <c r="CT124" s="823"/>
      <c r="CU124" s="823"/>
      <c r="CV124" s="823"/>
      <c r="CW124" s="823"/>
      <c r="CX124" s="823"/>
      <c r="CY124" s="823"/>
      <c r="CZ124" s="823"/>
      <c r="DA124" s="823"/>
      <c r="DB124" s="823"/>
      <c r="DC124" s="823"/>
      <c r="DD124" s="823"/>
      <c r="DE124" s="823"/>
      <c r="DF124" s="824"/>
      <c r="DG124" s="750">
        <v>47615</v>
      </c>
      <c r="DH124" s="751"/>
      <c r="DI124" s="751"/>
      <c r="DJ124" s="751"/>
      <c r="DK124" s="752"/>
      <c r="DL124" s="753">
        <v>48836</v>
      </c>
      <c r="DM124" s="751"/>
      <c r="DN124" s="751"/>
      <c r="DO124" s="751"/>
      <c r="DP124" s="752"/>
      <c r="DQ124" s="753">
        <v>51426</v>
      </c>
      <c r="DR124" s="751"/>
      <c r="DS124" s="751"/>
      <c r="DT124" s="751"/>
      <c r="DU124" s="752"/>
      <c r="DV124" s="835">
        <v>1.4</v>
      </c>
      <c r="DW124" s="836"/>
      <c r="DX124" s="836"/>
      <c r="DY124" s="836"/>
      <c r="DZ124" s="837"/>
    </row>
    <row r="125" spans="1:130" s="223" customFormat="1" ht="26.25" customHeight="1" x14ac:dyDescent="0.15">
      <c r="A125" s="807"/>
      <c r="B125" s="808"/>
      <c r="C125" s="802" t="s">
        <v>482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470</v>
      </c>
      <c r="AB125" s="767"/>
      <c r="AC125" s="767"/>
      <c r="AD125" s="767"/>
      <c r="AE125" s="768"/>
      <c r="AF125" s="769" t="s">
        <v>464</v>
      </c>
      <c r="AG125" s="767"/>
      <c r="AH125" s="767"/>
      <c r="AI125" s="767"/>
      <c r="AJ125" s="768"/>
      <c r="AK125" s="769" t="s">
        <v>464</v>
      </c>
      <c r="AL125" s="767"/>
      <c r="AM125" s="767"/>
      <c r="AN125" s="767"/>
      <c r="AO125" s="768"/>
      <c r="AP125" s="811" t="s">
        <v>464</v>
      </c>
      <c r="AQ125" s="812"/>
      <c r="AR125" s="812"/>
      <c r="AS125" s="812"/>
      <c r="AT125" s="813"/>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5"/>
      <c r="BR125" s="225"/>
      <c r="BS125" s="225"/>
      <c r="BT125" s="225"/>
      <c r="BU125" s="225"/>
      <c r="BV125" s="225"/>
      <c r="BW125" s="225"/>
      <c r="BX125" s="225"/>
      <c r="BY125" s="225"/>
      <c r="BZ125" s="225"/>
      <c r="CA125" s="225"/>
      <c r="CB125" s="225"/>
      <c r="CC125" s="225"/>
      <c r="CD125" s="225"/>
      <c r="CE125" s="225"/>
      <c r="CF125" s="225"/>
      <c r="CG125" s="225"/>
      <c r="CH125" s="225"/>
      <c r="CI125" s="225"/>
      <c r="CJ125" s="247"/>
      <c r="CK125" s="838" t="s">
        <v>498</v>
      </c>
      <c r="CL125" s="839"/>
      <c r="CM125" s="839"/>
      <c r="CN125" s="839"/>
      <c r="CO125" s="840"/>
      <c r="CP125" s="847" t="s">
        <v>499</v>
      </c>
      <c r="CQ125" s="795"/>
      <c r="CR125" s="795"/>
      <c r="CS125" s="795"/>
      <c r="CT125" s="795"/>
      <c r="CU125" s="795"/>
      <c r="CV125" s="795"/>
      <c r="CW125" s="795"/>
      <c r="CX125" s="795"/>
      <c r="CY125" s="795"/>
      <c r="CZ125" s="795"/>
      <c r="DA125" s="795"/>
      <c r="DB125" s="795"/>
      <c r="DC125" s="795"/>
      <c r="DD125" s="795"/>
      <c r="DE125" s="795"/>
      <c r="DF125" s="796"/>
      <c r="DG125" s="848" t="s">
        <v>464</v>
      </c>
      <c r="DH125" s="829"/>
      <c r="DI125" s="829"/>
      <c r="DJ125" s="829"/>
      <c r="DK125" s="829"/>
      <c r="DL125" s="829" t="s">
        <v>464</v>
      </c>
      <c r="DM125" s="829"/>
      <c r="DN125" s="829"/>
      <c r="DO125" s="829"/>
      <c r="DP125" s="829"/>
      <c r="DQ125" s="829" t="s">
        <v>464</v>
      </c>
      <c r="DR125" s="829"/>
      <c r="DS125" s="829"/>
      <c r="DT125" s="829"/>
      <c r="DU125" s="829"/>
      <c r="DV125" s="830" t="s">
        <v>470</v>
      </c>
      <c r="DW125" s="830"/>
      <c r="DX125" s="830"/>
      <c r="DY125" s="830"/>
      <c r="DZ125" s="831"/>
    </row>
    <row r="126" spans="1:130" s="223" customFormat="1" ht="26.25" customHeight="1" thickBot="1" x14ac:dyDescent="0.2">
      <c r="A126" s="807"/>
      <c r="B126" s="808"/>
      <c r="C126" s="802" t="s">
        <v>484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464</v>
      </c>
      <c r="AB126" s="767"/>
      <c r="AC126" s="767"/>
      <c r="AD126" s="767"/>
      <c r="AE126" s="768"/>
      <c r="AF126" s="769" t="s">
        <v>464</v>
      </c>
      <c r="AG126" s="767"/>
      <c r="AH126" s="767"/>
      <c r="AI126" s="767"/>
      <c r="AJ126" s="768"/>
      <c r="AK126" s="769" t="s">
        <v>464</v>
      </c>
      <c r="AL126" s="767"/>
      <c r="AM126" s="767"/>
      <c r="AN126" s="767"/>
      <c r="AO126" s="768"/>
      <c r="AP126" s="811" t="s">
        <v>464</v>
      </c>
      <c r="AQ126" s="812"/>
      <c r="AR126" s="812"/>
      <c r="AS126" s="812"/>
      <c r="AT126" s="813"/>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48"/>
      <c r="CE126" s="248"/>
      <c r="CF126" s="248"/>
      <c r="CG126" s="225"/>
      <c r="CH126" s="225"/>
      <c r="CI126" s="225"/>
      <c r="CJ126" s="247"/>
      <c r="CK126" s="841"/>
      <c r="CL126" s="842"/>
      <c r="CM126" s="842"/>
      <c r="CN126" s="842"/>
      <c r="CO126" s="843"/>
      <c r="CP126" s="802" t="s">
        <v>500</v>
      </c>
      <c r="CQ126" s="739"/>
      <c r="CR126" s="739"/>
      <c r="CS126" s="739"/>
      <c r="CT126" s="739"/>
      <c r="CU126" s="739"/>
      <c r="CV126" s="739"/>
      <c r="CW126" s="739"/>
      <c r="CX126" s="739"/>
      <c r="CY126" s="739"/>
      <c r="CZ126" s="739"/>
      <c r="DA126" s="739"/>
      <c r="DB126" s="739"/>
      <c r="DC126" s="739"/>
      <c r="DD126" s="739"/>
      <c r="DE126" s="739"/>
      <c r="DF126" s="740"/>
      <c r="DG126" s="803" t="s">
        <v>464</v>
      </c>
      <c r="DH126" s="804"/>
      <c r="DI126" s="804"/>
      <c r="DJ126" s="804"/>
      <c r="DK126" s="804"/>
      <c r="DL126" s="804" t="s">
        <v>470</v>
      </c>
      <c r="DM126" s="804"/>
      <c r="DN126" s="804"/>
      <c r="DO126" s="804"/>
      <c r="DP126" s="804"/>
      <c r="DQ126" s="804" t="s">
        <v>470</v>
      </c>
      <c r="DR126" s="804"/>
      <c r="DS126" s="804"/>
      <c r="DT126" s="804"/>
      <c r="DU126" s="804"/>
      <c r="DV126" s="781" t="s">
        <v>470</v>
      </c>
      <c r="DW126" s="781"/>
      <c r="DX126" s="781"/>
      <c r="DY126" s="781"/>
      <c r="DZ126" s="782"/>
    </row>
    <row r="127" spans="1:130" s="223" customFormat="1" ht="26.25" customHeight="1" x14ac:dyDescent="0.15">
      <c r="A127" s="809"/>
      <c r="B127" s="810"/>
      <c r="C127" s="825" t="s">
        <v>501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464</v>
      </c>
      <c r="AB127" s="767"/>
      <c r="AC127" s="767"/>
      <c r="AD127" s="767"/>
      <c r="AE127" s="768"/>
      <c r="AF127" s="769" t="s">
        <v>464</v>
      </c>
      <c r="AG127" s="767"/>
      <c r="AH127" s="767"/>
      <c r="AI127" s="767"/>
      <c r="AJ127" s="768"/>
      <c r="AK127" s="769" t="s">
        <v>464</v>
      </c>
      <c r="AL127" s="767"/>
      <c r="AM127" s="767"/>
      <c r="AN127" s="767"/>
      <c r="AO127" s="768"/>
      <c r="AP127" s="811" t="s">
        <v>464</v>
      </c>
      <c r="AQ127" s="812"/>
      <c r="AR127" s="812"/>
      <c r="AS127" s="812"/>
      <c r="AT127" s="813"/>
      <c r="AU127" s="225"/>
      <c r="AV127" s="225"/>
      <c r="AW127" s="225"/>
      <c r="AX127" s="828" t="s">
        <v>502</v>
      </c>
      <c r="AY127" s="799"/>
      <c r="AZ127" s="799"/>
      <c r="BA127" s="799"/>
      <c r="BB127" s="799"/>
      <c r="BC127" s="799"/>
      <c r="BD127" s="799"/>
      <c r="BE127" s="800"/>
      <c r="BF127" s="798" t="s">
        <v>503</v>
      </c>
      <c r="BG127" s="799"/>
      <c r="BH127" s="799"/>
      <c r="BI127" s="799"/>
      <c r="BJ127" s="799"/>
      <c r="BK127" s="799"/>
      <c r="BL127" s="800"/>
      <c r="BM127" s="798" t="s">
        <v>504</v>
      </c>
      <c r="BN127" s="799"/>
      <c r="BO127" s="799"/>
      <c r="BP127" s="799"/>
      <c r="BQ127" s="799"/>
      <c r="BR127" s="799"/>
      <c r="BS127" s="800"/>
      <c r="BT127" s="798" t="s">
        <v>505</v>
      </c>
      <c r="BU127" s="799"/>
      <c r="BV127" s="799"/>
      <c r="BW127" s="799"/>
      <c r="BX127" s="799"/>
      <c r="BY127" s="799"/>
      <c r="BZ127" s="801"/>
      <c r="CA127" s="225"/>
      <c r="CB127" s="225"/>
      <c r="CC127" s="225"/>
      <c r="CD127" s="248"/>
      <c r="CE127" s="248"/>
      <c r="CF127" s="248"/>
      <c r="CG127" s="225"/>
      <c r="CH127" s="225"/>
      <c r="CI127" s="225"/>
      <c r="CJ127" s="247"/>
      <c r="CK127" s="841"/>
      <c r="CL127" s="842"/>
      <c r="CM127" s="842"/>
      <c r="CN127" s="842"/>
      <c r="CO127" s="843"/>
      <c r="CP127" s="802" t="s">
        <v>506</v>
      </c>
      <c r="CQ127" s="739"/>
      <c r="CR127" s="739"/>
      <c r="CS127" s="739"/>
      <c r="CT127" s="739"/>
      <c r="CU127" s="739"/>
      <c r="CV127" s="739"/>
      <c r="CW127" s="739"/>
      <c r="CX127" s="739"/>
      <c r="CY127" s="739"/>
      <c r="CZ127" s="739"/>
      <c r="DA127" s="739"/>
      <c r="DB127" s="739"/>
      <c r="DC127" s="739"/>
      <c r="DD127" s="739"/>
      <c r="DE127" s="739"/>
      <c r="DF127" s="740"/>
      <c r="DG127" s="803" t="s">
        <v>470</v>
      </c>
      <c r="DH127" s="804"/>
      <c r="DI127" s="804"/>
      <c r="DJ127" s="804"/>
      <c r="DK127" s="804"/>
      <c r="DL127" s="804" t="s">
        <v>464</v>
      </c>
      <c r="DM127" s="804"/>
      <c r="DN127" s="804"/>
      <c r="DO127" s="804"/>
      <c r="DP127" s="804"/>
      <c r="DQ127" s="804" t="s">
        <v>464</v>
      </c>
      <c r="DR127" s="804"/>
      <c r="DS127" s="804"/>
      <c r="DT127" s="804"/>
      <c r="DU127" s="804"/>
      <c r="DV127" s="781" t="s">
        <v>464</v>
      </c>
      <c r="DW127" s="781"/>
      <c r="DX127" s="781"/>
      <c r="DY127" s="781"/>
      <c r="DZ127" s="782"/>
    </row>
    <row r="128" spans="1:130" s="223" customFormat="1" ht="26.25" customHeight="1" thickBot="1" x14ac:dyDescent="0.2">
      <c r="A128" s="783" t="s">
        <v>507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508</v>
      </c>
      <c r="X128" s="785"/>
      <c r="Y128" s="785"/>
      <c r="Z128" s="786"/>
      <c r="AA128" s="787" t="s">
        <v>464</v>
      </c>
      <c r="AB128" s="788"/>
      <c r="AC128" s="788"/>
      <c r="AD128" s="788"/>
      <c r="AE128" s="789"/>
      <c r="AF128" s="790" t="s">
        <v>464</v>
      </c>
      <c r="AG128" s="788"/>
      <c r="AH128" s="788"/>
      <c r="AI128" s="788"/>
      <c r="AJ128" s="789"/>
      <c r="AK128" s="790">
        <v>109</v>
      </c>
      <c r="AL128" s="788"/>
      <c r="AM128" s="788"/>
      <c r="AN128" s="788"/>
      <c r="AO128" s="789"/>
      <c r="AP128" s="791"/>
      <c r="AQ128" s="792"/>
      <c r="AR128" s="792"/>
      <c r="AS128" s="792"/>
      <c r="AT128" s="793"/>
      <c r="AU128" s="225"/>
      <c r="AV128" s="225"/>
      <c r="AW128" s="225"/>
      <c r="AX128" s="794" t="s">
        <v>509</v>
      </c>
      <c r="AY128" s="795"/>
      <c r="AZ128" s="795"/>
      <c r="BA128" s="795"/>
      <c r="BB128" s="795"/>
      <c r="BC128" s="795"/>
      <c r="BD128" s="795"/>
      <c r="BE128" s="796"/>
      <c r="BF128" s="773" t="s">
        <v>510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8"/>
      <c r="CB128" s="248"/>
      <c r="CC128" s="248"/>
      <c r="CD128" s="248"/>
      <c r="CE128" s="248"/>
      <c r="CF128" s="248"/>
      <c r="CG128" s="225"/>
      <c r="CH128" s="225"/>
      <c r="CI128" s="225"/>
      <c r="CJ128" s="247"/>
      <c r="CK128" s="844"/>
      <c r="CL128" s="845"/>
      <c r="CM128" s="845"/>
      <c r="CN128" s="845"/>
      <c r="CO128" s="846"/>
      <c r="CP128" s="776" t="s">
        <v>511</v>
      </c>
      <c r="CQ128" s="717"/>
      <c r="CR128" s="717"/>
      <c r="CS128" s="717"/>
      <c r="CT128" s="717"/>
      <c r="CU128" s="717"/>
      <c r="CV128" s="717"/>
      <c r="CW128" s="717"/>
      <c r="CX128" s="717"/>
      <c r="CY128" s="717"/>
      <c r="CZ128" s="717"/>
      <c r="DA128" s="717"/>
      <c r="DB128" s="717"/>
      <c r="DC128" s="717"/>
      <c r="DD128" s="717"/>
      <c r="DE128" s="717"/>
      <c r="DF128" s="718"/>
      <c r="DG128" s="777" t="s">
        <v>512</v>
      </c>
      <c r="DH128" s="778"/>
      <c r="DI128" s="778"/>
      <c r="DJ128" s="778"/>
      <c r="DK128" s="778"/>
      <c r="DL128" s="778" t="s">
        <v>510</v>
      </c>
      <c r="DM128" s="778"/>
      <c r="DN128" s="778"/>
      <c r="DO128" s="778"/>
      <c r="DP128" s="778"/>
      <c r="DQ128" s="778" t="s">
        <v>513</v>
      </c>
      <c r="DR128" s="778"/>
      <c r="DS128" s="778"/>
      <c r="DT128" s="778"/>
      <c r="DU128" s="778"/>
      <c r="DV128" s="779" t="s">
        <v>512</v>
      </c>
      <c r="DW128" s="779"/>
      <c r="DX128" s="779"/>
      <c r="DY128" s="779"/>
      <c r="DZ128" s="780"/>
    </row>
    <row r="129" spans="1:131" s="223"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514</v>
      </c>
      <c r="X129" s="764"/>
      <c r="Y129" s="764"/>
      <c r="Z129" s="765"/>
      <c r="AA129" s="766">
        <v>4211567</v>
      </c>
      <c r="AB129" s="767"/>
      <c r="AC129" s="767"/>
      <c r="AD129" s="767"/>
      <c r="AE129" s="768"/>
      <c r="AF129" s="769">
        <v>4506612</v>
      </c>
      <c r="AG129" s="767"/>
      <c r="AH129" s="767"/>
      <c r="AI129" s="767"/>
      <c r="AJ129" s="768"/>
      <c r="AK129" s="769">
        <v>4416134</v>
      </c>
      <c r="AL129" s="767"/>
      <c r="AM129" s="767"/>
      <c r="AN129" s="767"/>
      <c r="AO129" s="768"/>
      <c r="AP129" s="770"/>
      <c r="AQ129" s="771"/>
      <c r="AR129" s="771"/>
      <c r="AS129" s="771"/>
      <c r="AT129" s="772"/>
      <c r="AU129" s="226"/>
      <c r="AV129" s="226"/>
      <c r="AW129" s="226"/>
      <c r="AX129" s="738" t="s">
        <v>515</v>
      </c>
      <c r="AY129" s="739"/>
      <c r="AZ129" s="739"/>
      <c r="BA129" s="739"/>
      <c r="BB129" s="739"/>
      <c r="BC129" s="739"/>
      <c r="BD129" s="739"/>
      <c r="BE129" s="740"/>
      <c r="BF129" s="757" t="s">
        <v>513</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26"/>
      <c r="DQ129" s="226"/>
      <c r="DR129" s="226"/>
      <c r="DS129" s="226"/>
      <c r="DT129" s="226"/>
      <c r="DU129" s="226"/>
      <c r="DV129" s="226"/>
      <c r="DW129" s="226"/>
      <c r="DX129" s="226"/>
      <c r="DY129" s="226"/>
      <c r="DZ129" s="226"/>
    </row>
    <row r="130" spans="1:131" s="223" customFormat="1" ht="26.25" customHeight="1" x14ac:dyDescent="0.15">
      <c r="A130" s="761" t="s">
        <v>516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517</v>
      </c>
      <c r="X130" s="764"/>
      <c r="Y130" s="764"/>
      <c r="Z130" s="765"/>
      <c r="AA130" s="766">
        <v>573774</v>
      </c>
      <c r="AB130" s="767"/>
      <c r="AC130" s="767"/>
      <c r="AD130" s="767"/>
      <c r="AE130" s="768"/>
      <c r="AF130" s="769">
        <v>595900</v>
      </c>
      <c r="AG130" s="767"/>
      <c r="AH130" s="767"/>
      <c r="AI130" s="767"/>
      <c r="AJ130" s="768"/>
      <c r="AK130" s="769">
        <v>612410</v>
      </c>
      <c r="AL130" s="767"/>
      <c r="AM130" s="767"/>
      <c r="AN130" s="767"/>
      <c r="AO130" s="768"/>
      <c r="AP130" s="770"/>
      <c r="AQ130" s="771"/>
      <c r="AR130" s="771"/>
      <c r="AS130" s="771"/>
      <c r="AT130" s="772"/>
      <c r="AU130" s="226"/>
      <c r="AV130" s="226"/>
      <c r="AW130" s="226"/>
      <c r="AX130" s="738" t="s">
        <v>518</v>
      </c>
      <c r="AY130" s="739"/>
      <c r="AZ130" s="739"/>
      <c r="BA130" s="739"/>
      <c r="BB130" s="739"/>
      <c r="BC130" s="739"/>
      <c r="BD130" s="739"/>
      <c r="BE130" s="740"/>
      <c r="BF130" s="741">
        <v>10.1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26"/>
      <c r="DQ130" s="226"/>
      <c r="DR130" s="226"/>
      <c r="DS130" s="226"/>
      <c r="DT130" s="226"/>
      <c r="DU130" s="226"/>
      <c r="DV130" s="226"/>
      <c r="DW130" s="226"/>
      <c r="DX130" s="226"/>
      <c r="DY130" s="226"/>
      <c r="DZ130" s="226"/>
    </row>
    <row r="131" spans="1:131" s="223"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519</v>
      </c>
      <c r="X131" s="748"/>
      <c r="Y131" s="748"/>
      <c r="Z131" s="749"/>
      <c r="AA131" s="750">
        <v>3637793</v>
      </c>
      <c r="AB131" s="751"/>
      <c r="AC131" s="751"/>
      <c r="AD131" s="751"/>
      <c r="AE131" s="752"/>
      <c r="AF131" s="753">
        <v>3910712</v>
      </c>
      <c r="AG131" s="751"/>
      <c r="AH131" s="751"/>
      <c r="AI131" s="751"/>
      <c r="AJ131" s="752"/>
      <c r="AK131" s="753">
        <v>3803724</v>
      </c>
      <c r="AL131" s="751"/>
      <c r="AM131" s="751"/>
      <c r="AN131" s="751"/>
      <c r="AO131" s="752"/>
      <c r="AP131" s="754"/>
      <c r="AQ131" s="755"/>
      <c r="AR131" s="755"/>
      <c r="AS131" s="755"/>
      <c r="AT131" s="756"/>
      <c r="AU131" s="226"/>
      <c r="AV131" s="226"/>
      <c r="AW131" s="226"/>
      <c r="AX131" s="716" t="s">
        <v>520</v>
      </c>
      <c r="AY131" s="717"/>
      <c r="AZ131" s="717"/>
      <c r="BA131" s="717"/>
      <c r="BB131" s="717"/>
      <c r="BC131" s="717"/>
      <c r="BD131" s="717"/>
      <c r="BE131" s="718"/>
      <c r="BF131" s="719">
        <v>71.400000000000006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26"/>
      <c r="DQ131" s="226"/>
      <c r="DR131" s="226"/>
      <c r="DS131" s="226"/>
      <c r="DT131" s="226"/>
      <c r="DU131" s="226"/>
      <c r="DV131" s="226"/>
      <c r="DW131" s="226"/>
      <c r="DX131" s="226"/>
      <c r="DY131" s="226"/>
      <c r="DZ131" s="226"/>
    </row>
    <row r="132" spans="1:131" s="223" customFormat="1" ht="26.25" customHeight="1" x14ac:dyDescent="0.15">
      <c r="A132" s="725" t="s">
        <v>521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522</v>
      </c>
      <c r="W132" s="729"/>
      <c r="X132" s="729"/>
      <c r="Y132" s="729"/>
      <c r="Z132" s="730"/>
      <c r="AA132" s="731">
        <v>9.2982475910000009</v>
      </c>
      <c r="AB132" s="732"/>
      <c r="AC132" s="732"/>
      <c r="AD132" s="732"/>
      <c r="AE132" s="733"/>
      <c r="AF132" s="734">
        <v>9.8528094119999992</v>
      </c>
      <c r="AG132" s="732"/>
      <c r="AH132" s="732"/>
      <c r="AI132" s="732"/>
      <c r="AJ132" s="733"/>
      <c r="AK132" s="734">
        <v>11.257835740000001</v>
      </c>
      <c r="AL132" s="732"/>
      <c r="AM132" s="732"/>
      <c r="AN132" s="732"/>
      <c r="AO132" s="733"/>
      <c r="AP132" s="735"/>
      <c r="AQ132" s="736"/>
      <c r="AR132" s="736"/>
      <c r="AS132" s="736"/>
      <c r="AT132" s="737"/>
      <c r="AU132" s="250"/>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8"/>
      <c r="BT132" s="226"/>
      <c r="BU132" s="226"/>
      <c r="BV132" s="226"/>
      <c r="BW132" s="226"/>
      <c r="BX132" s="226"/>
      <c r="BY132" s="226"/>
      <c r="BZ132" s="226"/>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26"/>
      <c r="DQ132" s="226"/>
      <c r="DR132" s="226"/>
      <c r="DS132" s="226"/>
      <c r="DT132" s="226"/>
      <c r="DU132" s="226"/>
      <c r="DV132" s="226"/>
      <c r="DW132" s="226"/>
      <c r="DX132" s="226"/>
      <c r="DY132" s="226"/>
      <c r="DZ132" s="226"/>
    </row>
    <row r="133" spans="1:131" s="223"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523</v>
      </c>
      <c r="W133" s="708"/>
      <c r="X133" s="708"/>
      <c r="Y133" s="708"/>
      <c r="Z133" s="709"/>
      <c r="AA133" s="710">
        <v>9.8000000000000007</v>
      </c>
      <c r="AB133" s="711"/>
      <c r="AC133" s="711"/>
      <c r="AD133" s="711"/>
      <c r="AE133" s="712"/>
      <c r="AF133" s="710">
        <v>9.6</v>
      </c>
      <c r="AG133" s="711"/>
      <c r="AH133" s="711"/>
      <c r="AI133" s="711"/>
      <c r="AJ133" s="712"/>
      <c r="AK133" s="710">
        <v>10.1</v>
      </c>
      <c r="AL133" s="711"/>
      <c r="AM133" s="711"/>
      <c r="AN133" s="711"/>
      <c r="AO133" s="712"/>
      <c r="AP133" s="713"/>
      <c r="AQ133" s="714"/>
      <c r="AR133" s="714"/>
      <c r="AS133" s="714"/>
      <c r="AT133" s="715"/>
      <c r="AU133" s="226"/>
      <c r="AV133" s="226"/>
      <c r="AW133" s="226"/>
      <c r="AX133" s="226"/>
      <c r="AY133" s="226"/>
      <c r="AZ133" s="226"/>
      <c r="BA133" s="226"/>
      <c r="BB133" s="226"/>
      <c r="BC133" s="226"/>
      <c r="BD133" s="226"/>
      <c r="BE133" s="226"/>
      <c r="BF133" s="226"/>
      <c r="BG133" s="226"/>
      <c r="BH133" s="226"/>
      <c r="BI133" s="226"/>
      <c r="BJ133" s="226"/>
      <c r="BK133" s="226"/>
      <c r="BL133" s="226"/>
      <c r="BM133" s="226"/>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c r="CZ133" s="249"/>
      <c r="DA133" s="249"/>
      <c r="DB133" s="249"/>
      <c r="DC133" s="249"/>
      <c r="DD133" s="249"/>
      <c r="DE133" s="249"/>
      <c r="DF133" s="249"/>
      <c r="DG133" s="249"/>
      <c r="DH133" s="249"/>
      <c r="DI133" s="249"/>
      <c r="DJ133" s="249"/>
      <c r="DK133" s="249"/>
      <c r="DL133" s="249"/>
      <c r="DM133" s="249"/>
      <c r="DN133" s="249"/>
      <c r="DO133" s="249"/>
      <c r="DP133" s="226"/>
      <c r="DQ133" s="226"/>
      <c r="DR133" s="226"/>
      <c r="DS133" s="226"/>
      <c r="DT133" s="226"/>
      <c r="DU133" s="226"/>
      <c r="DV133" s="226"/>
      <c r="DW133" s="226"/>
      <c r="DX133" s="226"/>
      <c r="DY133" s="226"/>
      <c r="DZ133" s="226"/>
    </row>
    <row r="134" spans="1:131" ht="11.25" customHeight="1" x14ac:dyDescent="0.15">
      <c r="A134" s="25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26"/>
      <c r="AV134" s="226"/>
      <c r="AW134" s="226"/>
      <c r="AX134" s="226"/>
      <c r="AY134" s="226"/>
      <c r="AZ134" s="226"/>
      <c r="BA134" s="226"/>
      <c r="BB134" s="226"/>
      <c r="BC134" s="226"/>
      <c r="BD134" s="226"/>
      <c r="BE134" s="226"/>
      <c r="BF134" s="226"/>
      <c r="BG134" s="226"/>
      <c r="BH134" s="226"/>
      <c r="BI134" s="226"/>
      <c r="BJ134" s="226"/>
      <c r="BK134" s="226"/>
      <c r="BL134" s="226"/>
      <c r="BM134" s="226"/>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26"/>
      <c r="DQ134" s="226"/>
      <c r="DR134" s="226"/>
      <c r="DS134" s="226"/>
      <c r="DT134" s="226"/>
      <c r="DU134" s="226"/>
      <c r="DV134" s="226"/>
      <c r="DW134" s="226"/>
      <c r="DX134" s="226"/>
      <c r="DY134" s="226"/>
      <c r="DZ134" s="226"/>
      <c r="EA134" s="223"/>
    </row>
    <row r="135" spans="1:131" ht="14.25" hidden="1" x14ac:dyDescent="0.15">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c r="CE135" s="251"/>
      <c r="CF135" s="251"/>
      <c r="CG135" s="251"/>
      <c r="CH135" s="251"/>
      <c r="CI135" s="251"/>
      <c r="CJ135" s="251"/>
      <c r="CK135" s="251"/>
      <c r="CL135" s="251"/>
      <c r="CM135" s="251"/>
      <c r="CN135" s="251"/>
      <c r="CO135" s="251"/>
      <c r="CP135" s="251"/>
      <c r="CQ135" s="251"/>
      <c r="CR135" s="251"/>
      <c r="CS135" s="251"/>
      <c r="CT135" s="251"/>
      <c r="CU135" s="251"/>
      <c r="CV135" s="251"/>
      <c r="CW135" s="251"/>
      <c r="CX135" s="251"/>
      <c r="CY135" s="251"/>
      <c r="CZ135" s="251"/>
      <c r="DA135" s="251"/>
      <c r="DB135" s="251"/>
      <c r="DC135" s="251"/>
      <c r="DD135" s="251"/>
      <c r="DE135" s="251"/>
      <c r="DF135" s="251"/>
      <c r="DG135" s="251"/>
      <c r="DH135" s="251"/>
      <c r="DI135" s="251"/>
      <c r="DJ135" s="251"/>
      <c r="DK135" s="251"/>
      <c r="DL135" s="251"/>
      <c r="DM135" s="251"/>
      <c r="DN135" s="251"/>
      <c r="DO135" s="251"/>
      <c r="DP135" s="251"/>
      <c r="DQ135" s="251"/>
      <c r="DR135" s="251"/>
      <c r="DS135" s="251"/>
      <c r="DT135" s="251"/>
      <c r="DU135" s="251"/>
      <c r="DV135" s="251"/>
      <c r="DW135" s="251"/>
      <c r="DX135" s="251"/>
      <c r="DY135" s="251"/>
      <c r="DZ135" s="251"/>
    </row>
  </sheetData>
  <sheetProtection algorithmName="SHA-512" hashValue="SmWok89x95XAwqt+cL6H+Sxqwdip+p4p9Dqs/9k+uayeJX4TufcAonknbNZmRm42gosanpRRPMoG1JwSyn5lgQ==" saltValue="SLdng6gPo7HoeAEjk1y4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5F16-A996-4129-9AE1-8456A4288183}">
  <sheetPr>
    <pageSetUpPr fitToPage="1"/>
  </sheetPr>
  <dimension ref="A1:DQ105"/>
  <sheetViews>
    <sheetView showGridLines="0" view="pageBreakPreview" zoomScaleNormal="85" zoomScaleSheetLayoutView="100" workbookViewId="0">
      <selection activeCell="AL94" sqref="AL94"/>
    </sheetView>
  </sheetViews>
  <sheetFormatPr defaultColWidth="0" defaultRowHeight="13.5" customHeight="1" zeroHeight="1" x14ac:dyDescent="0.15"/>
  <cols>
    <col min="1" max="120" width="2.75" style="253" customWidth="1"/>
    <col min="121" max="121" width="0" style="252" hidden="1" customWidth="1"/>
    <col min="122" max="16384" width="9" style="252" hidden="1"/>
  </cols>
  <sheetData>
    <row r="1" spans="1:120" x14ac:dyDescent="0.1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2"/>
    </row>
    <row r="17" spans="119:120" x14ac:dyDescent="0.15">
      <c r="DP17" s="252"/>
    </row>
    <row r="18" spans="119:120" x14ac:dyDescent="0.15"/>
    <row r="19" spans="119:120" x14ac:dyDescent="0.15"/>
    <row r="20" spans="119:120" x14ac:dyDescent="0.15">
      <c r="DO20" s="252"/>
      <c r="DP20" s="252"/>
    </row>
    <row r="21" spans="119:120" x14ac:dyDescent="0.15">
      <c r="DP21" s="252"/>
    </row>
    <row r="22" spans="119:120" x14ac:dyDescent="0.15"/>
    <row r="23" spans="119:120" x14ac:dyDescent="0.15">
      <c r="DO23" s="252"/>
      <c r="DP23" s="252"/>
    </row>
    <row r="24" spans="119:120" x14ac:dyDescent="0.15">
      <c r="DP24" s="252"/>
    </row>
    <row r="25" spans="119:120" x14ac:dyDescent="0.15">
      <c r="DP25" s="252"/>
    </row>
    <row r="26" spans="119:120" x14ac:dyDescent="0.15">
      <c r="DO26" s="252"/>
      <c r="DP26" s="252"/>
    </row>
    <row r="27" spans="119:120" x14ac:dyDescent="0.15"/>
    <row r="28" spans="119:120" x14ac:dyDescent="0.15">
      <c r="DO28" s="252"/>
      <c r="DP28" s="252"/>
    </row>
    <row r="29" spans="119:120" x14ac:dyDescent="0.15">
      <c r="DP29" s="252"/>
    </row>
    <row r="30" spans="119:120" x14ac:dyDescent="0.15"/>
    <row r="31" spans="119:120" x14ac:dyDescent="0.15">
      <c r="DO31" s="252"/>
      <c r="DP31" s="252"/>
    </row>
    <row r="32" spans="119:120" x14ac:dyDescent="0.15"/>
    <row r="33" spans="98:120" x14ac:dyDescent="0.15">
      <c r="DO33" s="252"/>
      <c r="DP33" s="252"/>
    </row>
    <row r="34" spans="98:120" x14ac:dyDescent="0.15">
      <c r="DM34" s="252"/>
    </row>
    <row r="35" spans="98:120" x14ac:dyDescent="0.15">
      <c r="CT35" s="252"/>
      <c r="CU35" s="252"/>
      <c r="CV35" s="252"/>
      <c r="CY35" s="252"/>
      <c r="CZ35" s="252"/>
      <c r="DA35" s="252"/>
      <c r="DD35" s="252"/>
      <c r="DE35" s="252"/>
      <c r="DF35" s="252"/>
      <c r="DI35" s="252"/>
      <c r="DJ35" s="252"/>
      <c r="DK35" s="252"/>
      <c r="DM35" s="252"/>
      <c r="DN35" s="252"/>
      <c r="DO35" s="252"/>
      <c r="DP35" s="252"/>
    </row>
    <row r="36" spans="98:120" x14ac:dyDescent="0.15"/>
    <row r="37" spans="98:120" x14ac:dyDescent="0.15">
      <c r="CW37" s="252"/>
      <c r="DB37" s="252"/>
      <c r="DG37" s="252"/>
      <c r="DL37" s="252"/>
      <c r="DP37" s="252"/>
    </row>
    <row r="38" spans="98:120" x14ac:dyDescent="0.15">
      <c r="CT38" s="252"/>
      <c r="CU38" s="252"/>
      <c r="CV38" s="252"/>
      <c r="CW38" s="252"/>
      <c r="CY38" s="252"/>
      <c r="CZ38" s="252"/>
      <c r="DA38" s="252"/>
      <c r="DB38" s="252"/>
      <c r="DD38" s="252"/>
      <c r="DE38" s="252"/>
      <c r="DF38" s="252"/>
      <c r="DG38" s="252"/>
      <c r="DI38" s="252"/>
      <c r="DJ38" s="252"/>
      <c r="DK38" s="252"/>
      <c r="DL38" s="252"/>
      <c r="DN38" s="252"/>
      <c r="DO38" s="252"/>
      <c r="DP38" s="25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2"/>
      <c r="DO49" s="252"/>
      <c r="DP49" s="25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2"/>
      <c r="CS63" s="252"/>
      <c r="CX63" s="252"/>
      <c r="DC63" s="252"/>
      <c r="DH63" s="252"/>
    </row>
    <row r="64" spans="22:120" x14ac:dyDescent="0.15">
      <c r="V64" s="252"/>
    </row>
    <row r="65" spans="15:120" x14ac:dyDescent="0.15">
      <c r="X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52"/>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U65" s="252"/>
      <c r="CZ65" s="252"/>
      <c r="DE65" s="252"/>
      <c r="DJ65" s="252"/>
    </row>
    <row r="66" spans="15:120" x14ac:dyDescent="0.15">
      <c r="Q66" s="252"/>
      <c r="S66" s="252"/>
      <c r="U66" s="252"/>
      <c r="DM66" s="252"/>
    </row>
    <row r="67" spans="15:120" x14ac:dyDescent="0.15">
      <c r="O67" s="252"/>
      <c r="P67" s="252"/>
      <c r="R67" s="252"/>
      <c r="T67" s="252"/>
      <c r="Y67" s="252"/>
      <c r="CT67" s="252"/>
      <c r="CV67" s="252"/>
      <c r="CW67" s="252"/>
      <c r="CY67" s="252"/>
      <c r="DA67" s="252"/>
      <c r="DB67" s="252"/>
      <c r="DD67" s="252"/>
      <c r="DF67" s="252"/>
      <c r="DG67" s="252"/>
      <c r="DI67" s="252"/>
      <c r="DK67" s="252"/>
      <c r="DL67" s="252"/>
      <c r="DN67" s="252"/>
      <c r="DO67" s="252"/>
      <c r="DP67" s="252"/>
    </row>
    <row r="68" spans="15:120" x14ac:dyDescent="0.15"/>
    <row r="69" spans="15:120" x14ac:dyDescent="0.15"/>
    <row r="70" spans="15:120" x14ac:dyDescent="0.15"/>
    <row r="71" spans="15:120" x14ac:dyDescent="0.15"/>
    <row r="72" spans="15:120" x14ac:dyDescent="0.15">
      <c r="DP72" s="252"/>
    </row>
    <row r="73" spans="15:120" x14ac:dyDescent="0.15">
      <c r="DP73" s="25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2"/>
      <c r="CX96" s="252"/>
      <c r="DC96" s="252"/>
      <c r="DH96" s="252"/>
    </row>
    <row r="97" spans="24:120" x14ac:dyDescent="0.15">
      <c r="CS97" s="252"/>
      <c r="CX97" s="252"/>
      <c r="DC97" s="252"/>
      <c r="DH97" s="252"/>
      <c r="DP97" s="253" t="s">
        <v>524</v>
      </c>
    </row>
    <row r="98" spans="24:120" hidden="1" x14ac:dyDescent="0.15">
      <c r="CS98" s="252"/>
      <c r="CX98" s="252"/>
      <c r="DC98" s="252"/>
      <c r="DH98" s="252"/>
    </row>
    <row r="99" spans="24:120" hidden="1" x14ac:dyDescent="0.15">
      <c r="CS99" s="252"/>
      <c r="CX99" s="252"/>
      <c r="DC99" s="252"/>
      <c r="DH99" s="252"/>
    </row>
    <row r="101" spans="24:120" ht="12" hidden="1" customHeight="1" x14ac:dyDescent="0.15">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2"/>
      <c r="CL101" s="252"/>
      <c r="CM101" s="252"/>
      <c r="CN101" s="252"/>
      <c r="CO101" s="252"/>
      <c r="CP101" s="252"/>
      <c r="CQ101" s="252"/>
      <c r="CR101" s="252"/>
      <c r="CU101" s="252"/>
      <c r="CZ101" s="252"/>
      <c r="DE101" s="252"/>
      <c r="DJ101" s="252"/>
    </row>
    <row r="102" spans="24:120" ht="1.5" hidden="1" customHeight="1" x14ac:dyDescent="0.15">
      <c r="CU102" s="252"/>
      <c r="CZ102" s="252"/>
      <c r="DE102" s="252"/>
      <c r="DJ102" s="252"/>
      <c r="DM102" s="252"/>
    </row>
    <row r="103" spans="24:120" hidden="1" x14ac:dyDescent="0.15">
      <c r="CT103" s="252"/>
      <c r="CV103" s="252"/>
      <c r="CW103" s="252"/>
      <c r="CY103" s="252"/>
      <c r="DA103" s="252"/>
      <c r="DB103" s="252"/>
      <c r="DD103" s="252"/>
      <c r="DF103" s="252"/>
      <c r="DG103" s="252"/>
      <c r="DI103" s="252"/>
      <c r="DK103" s="252"/>
      <c r="DL103" s="252"/>
      <c r="DM103" s="252"/>
      <c r="DN103" s="252"/>
      <c r="DO103" s="252"/>
      <c r="DP103" s="252"/>
    </row>
    <row r="104" spans="24:120" hidden="1" x14ac:dyDescent="0.15">
      <c r="CV104" s="252"/>
      <c r="CW104" s="252"/>
      <c r="DA104" s="252"/>
      <c r="DB104" s="252"/>
      <c r="DF104" s="252"/>
      <c r="DG104" s="252"/>
      <c r="DK104" s="252"/>
      <c r="DL104" s="252"/>
      <c r="DN104" s="252"/>
      <c r="DO104" s="252"/>
      <c r="DP104" s="252"/>
    </row>
    <row r="105" spans="24:120" ht="12.75" hidden="1" customHeight="1" x14ac:dyDescent="0.15"/>
  </sheetData>
  <sheetProtection algorithmName="SHA-512" hashValue="FV0PfLjcyFpT+BAsVQauIurW5c5Zk2irYX9A89lE9iEpORuf1Kh753gI7nY1kK1h9VM0Km3BWP/kQbT7mMLTbg==" saltValue="48ILjmU2RCl0KGS6IDn7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49" zoomScale="115" zoomScaleNormal="115" zoomScaleSheetLayoutView="55" workbookViewId="0"/>
  </sheetViews>
  <sheetFormatPr defaultColWidth="0" defaultRowHeight="13.5" customHeight="1" zeroHeight="1" x14ac:dyDescent="0.15"/>
  <cols>
    <col min="1" max="116" width="2.625" style="253" customWidth="1"/>
    <col min="117" max="16384" width="9" style="252" hidden="1"/>
  </cols>
  <sheetData>
    <row r="1" spans="2:116" x14ac:dyDescent="0.15">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row>
    <row r="2" spans="2:116" x14ac:dyDescent="0.15"/>
    <row r="3" spans="2:116" x14ac:dyDescent="0.15"/>
    <row r="4" spans="2:116" x14ac:dyDescent="0.15">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row>
    <row r="5" spans="2:116" x14ac:dyDescent="0.15">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row>
    <row r="19" spans="9:116" x14ac:dyDescent="0.15"/>
    <row r="20" spans="9:116" x14ac:dyDescent="0.15"/>
    <row r="21" spans="9:116" x14ac:dyDescent="0.15">
      <c r="DL21" s="252"/>
    </row>
    <row r="22" spans="9:116" x14ac:dyDescent="0.15">
      <c r="DI22" s="252"/>
      <c r="DJ22" s="252"/>
      <c r="DK22" s="252"/>
      <c r="DL22" s="252"/>
    </row>
    <row r="23" spans="9:116" x14ac:dyDescent="0.15">
      <c r="CY23" s="252"/>
      <c r="CZ23" s="252"/>
      <c r="DA23" s="252"/>
      <c r="DB23" s="252"/>
      <c r="DC23" s="252"/>
      <c r="DD23" s="252"/>
      <c r="DE23" s="252"/>
      <c r="DF23" s="252"/>
      <c r="DG23" s="252"/>
      <c r="DH23" s="252"/>
      <c r="DI23" s="252"/>
      <c r="DJ23" s="252"/>
      <c r="DK23" s="252"/>
      <c r="DL23" s="25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2"/>
      <c r="DA35" s="252"/>
      <c r="DB35" s="252"/>
      <c r="DC35" s="252"/>
      <c r="DD35" s="252"/>
      <c r="DE35" s="252"/>
      <c r="DF35" s="252"/>
      <c r="DG35" s="252"/>
      <c r="DH35" s="252"/>
      <c r="DI35" s="252"/>
      <c r="DJ35" s="252"/>
      <c r="DK35" s="252"/>
      <c r="DL35" s="252"/>
    </row>
    <row r="36" spans="15:116" x14ac:dyDescent="0.15"/>
    <row r="37" spans="15:116" x14ac:dyDescent="0.15">
      <c r="DL37" s="252"/>
    </row>
    <row r="38" spans="15:116" x14ac:dyDescent="0.15">
      <c r="DI38" s="252"/>
      <c r="DJ38" s="252"/>
      <c r="DK38" s="252"/>
      <c r="DL38" s="252"/>
    </row>
    <row r="39" spans="15:116" x14ac:dyDescent="0.15"/>
    <row r="40" spans="15:116" x14ac:dyDescent="0.15"/>
    <row r="41" spans="15:116" x14ac:dyDescent="0.15"/>
    <row r="42" spans="15:116" x14ac:dyDescent="0.15"/>
    <row r="43" spans="15:116" x14ac:dyDescent="0.15">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row>
    <row r="44" spans="15:116" x14ac:dyDescent="0.15">
      <c r="DL44" s="252"/>
    </row>
    <row r="45" spans="15:116" x14ac:dyDescent="0.15"/>
    <row r="46" spans="15:116" x14ac:dyDescent="0.15">
      <c r="DA46" s="252"/>
      <c r="DB46" s="252"/>
      <c r="DC46" s="252"/>
      <c r="DD46" s="252"/>
      <c r="DE46" s="252"/>
      <c r="DF46" s="252"/>
      <c r="DG46" s="252"/>
      <c r="DH46" s="252"/>
      <c r="DI46" s="252"/>
      <c r="DJ46" s="252"/>
      <c r="DK46" s="252"/>
      <c r="DL46" s="252"/>
    </row>
    <row r="47" spans="15:116" x14ac:dyDescent="0.15"/>
    <row r="48" spans="15:116" x14ac:dyDescent="0.15"/>
    <row r="49" spans="104:116" x14ac:dyDescent="0.15"/>
    <row r="50" spans="104:116" x14ac:dyDescent="0.15">
      <c r="CZ50" s="252"/>
      <c r="DA50" s="252"/>
      <c r="DB50" s="252"/>
      <c r="DC50" s="252"/>
      <c r="DD50" s="252"/>
      <c r="DE50" s="252"/>
      <c r="DF50" s="252"/>
      <c r="DG50" s="252"/>
      <c r="DH50" s="252"/>
      <c r="DI50" s="252"/>
      <c r="DJ50" s="252"/>
      <c r="DK50" s="252"/>
      <c r="DL50" s="252"/>
    </row>
    <row r="51" spans="104:116" x14ac:dyDescent="0.15"/>
    <row r="52" spans="104:116" x14ac:dyDescent="0.15"/>
    <row r="53" spans="104:116" x14ac:dyDescent="0.15">
      <c r="DL53" s="25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2"/>
      <c r="DD67" s="252"/>
      <c r="DE67" s="252"/>
      <c r="DF67" s="252"/>
      <c r="DG67" s="252"/>
      <c r="DH67" s="252"/>
      <c r="DI67" s="252"/>
      <c r="DJ67" s="252"/>
      <c r="DK67" s="252"/>
      <c r="DL67" s="25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TPUpo0DJcqCAIGwlnsBjlMeQXRDbeuPXEfLEsdZHL8rwq+rZ4/0ibpunApQTzZCYY9zUraavPtvY7XIR9CBA==" saltValue="dDzSGIniKhYKz9KgbE4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33" workbookViewId="0"/>
  </sheetViews>
  <sheetFormatPr defaultColWidth="0" defaultRowHeight="13.5" customHeight="1" zeroHeight="1" x14ac:dyDescent="0.15"/>
  <cols>
    <col min="1" max="36" width="2.5" style="254" customWidth="1"/>
    <col min="37" max="44" width="17" style="254" customWidth="1"/>
    <col min="45" max="45" width="6.125" style="260" customWidth="1"/>
    <col min="46" max="46" width="3" style="258" customWidth="1"/>
    <col min="47" max="47" width="19.125" style="254" hidden="1" customWidth="1"/>
    <col min="48" max="52" width="12.625" style="254" hidden="1" customWidth="1"/>
    <col min="53" max="16384" width="8.625" style="254"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525</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AK6" s="259" t="s">
        <v>526</v>
      </c>
      <c r="AL6" s="259"/>
      <c r="AM6" s="259"/>
      <c r="AN6" s="259"/>
    </row>
    <row r="7" spans="1:46" ht="13.5" customHeight="1" x14ac:dyDescent="0.15">
      <c r="A7" s="258"/>
      <c r="AK7" s="261"/>
      <c r="AL7" s="262"/>
      <c r="AM7" s="262"/>
      <c r="AN7" s="263"/>
      <c r="AO7" s="1105" t="s">
        <v>527</v>
      </c>
      <c r="AP7" s="264"/>
      <c r="AQ7" s="265" t="s">
        <v>528</v>
      </c>
      <c r="AR7" s="266"/>
    </row>
    <row r="8" spans="1:46" x14ac:dyDescent="0.15">
      <c r="A8" s="258"/>
      <c r="AK8" s="267"/>
      <c r="AL8" s="268"/>
      <c r="AM8" s="268"/>
      <c r="AN8" s="269"/>
      <c r="AO8" s="1106"/>
      <c r="AP8" s="270" t="s">
        <v>529</v>
      </c>
      <c r="AQ8" s="271" t="s">
        <v>530</v>
      </c>
      <c r="AR8" s="272" t="s">
        <v>531</v>
      </c>
    </row>
    <row r="9" spans="1:46" x14ac:dyDescent="0.15">
      <c r="A9" s="258"/>
      <c r="AK9" s="1117" t="s">
        <v>532</v>
      </c>
      <c r="AL9" s="1118"/>
      <c r="AM9" s="1118"/>
      <c r="AN9" s="1119"/>
      <c r="AO9" s="273">
        <v>1024912</v>
      </c>
      <c r="AP9" s="273">
        <v>100610</v>
      </c>
      <c r="AQ9" s="274">
        <v>121814</v>
      </c>
      <c r="AR9" s="275">
        <v>-17.399999999999999</v>
      </c>
    </row>
    <row r="10" spans="1:46" ht="13.5" customHeight="1" x14ac:dyDescent="0.15">
      <c r="A10" s="258"/>
      <c r="AK10" s="1117" t="s">
        <v>533</v>
      </c>
      <c r="AL10" s="1118"/>
      <c r="AM10" s="1118"/>
      <c r="AN10" s="1119"/>
      <c r="AO10" s="276">
        <v>230033</v>
      </c>
      <c r="AP10" s="276">
        <v>22581</v>
      </c>
      <c r="AQ10" s="277">
        <v>18777</v>
      </c>
      <c r="AR10" s="278">
        <v>20.3</v>
      </c>
    </row>
    <row r="11" spans="1:46" ht="13.5" customHeight="1" x14ac:dyDescent="0.15">
      <c r="A11" s="258"/>
      <c r="AK11" s="1117" t="s">
        <v>534</v>
      </c>
      <c r="AL11" s="1118"/>
      <c r="AM11" s="1118"/>
      <c r="AN11" s="1119"/>
      <c r="AO11" s="276" t="s">
        <v>535</v>
      </c>
      <c r="AP11" s="276" t="s">
        <v>535</v>
      </c>
      <c r="AQ11" s="277">
        <v>3489</v>
      </c>
      <c r="AR11" s="278" t="s">
        <v>535</v>
      </c>
    </row>
    <row r="12" spans="1:46" ht="13.5" customHeight="1" x14ac:dyDescent="0.15">
      <c r="A12" s="258"/>
      <c r="AK12" s="1117" t="s">
        <v>536</v>
      </c>
      <c r="AL12" s="1118"/>
      <c r="AM12" s="1118"/>
      <c r="AN12" s="1119"/>
      <c r="AO12" s="276" t="s">
        <v>535</v>
      </c>
      <c r="AP12" s="276" t="s">
        <v>535</v>
      </c>
      <c r="AQ12" s="277" t="s">
        <v>535</v>
      </c>
      <c r="AR12" s="278" t="s">
        <v>535</v>
      </c>
    </row>
    <row r="13" spans="1:46" ht="13.5" customHeight="1" x14ac:dyDescent="0.15">
      <c r="A13" s="258"/>
      <c r="AK13" s="1117" t="s">
        <v>537</v>
      </c>
      <c r="AL13" s="1118"/>
      <c r="AM13" s="1118"/>
      <c r="AN13" s="1119"/>
      <c r="AO13" s="276">
        <v>101327</v>
      </c>
      <c r="AP13" s="276">
        <v>9947</v>
      </c>
      <c r="AQ13" s="277">
        <v>6796</v>
      </c>
      <c r="AR13" s="278">
        <v>46.4</v>
      </c>
    </row>
    <row r="14" spans="1:46" ht="13.5" customHeight="1" x14ac:dyDescent="0.15">
      <c r="A14" s="258"/>
      <c r="AK14" s="1117" t="s">
        <v>538</v>
      </c>
      <c r="AL14" s="1118"/>
      <c r="AM14" s="1118"/>
      <c r="AN14" s="1119"/>
      <c r="AO14" s="276">
        <v>63689</v>
      </c>
      <c r="AP14" s="276">
        <v>6252</v>
      </c>
      <c r="AQ14" s="277">
        <v>2572</v>
      </c>
      <c r="AR14" s="278">
        <v>143.1</v>
      </c>
    </row>
    <row r="15" spans="1:46" ht="13.5" customHeight="1" x14ac:dyDescent="0.15">
      <c r="A15" s="258"/>
      <c r="AK15" s="1120" t="s">
        <v>539</v>
      </c>
      <c r="AL15" s="1121"/>
      <c r="AM15" s="1121"/>
      <c r="AN15" s="1122"/>
      <c r="AO15" s="276">
        <v>-88188</v>
      </c>
      <c r="AP15" s="276">
        <v>-8657</v>
      </c>
      <c r="AQ15" s="277">
        <v>-9119</v>
      </c>
      <c r="AR15" s="278">
        <v>-5.0999999999999996</v>
      </c>
    </row>
    <row r="16" spans="1:46" x14ac:dyDescent="0.15">
      <c r="A16" s="258"/>
      <c r="AK16" s="1120" t="s">
        <v>187</v>
      </c>
      <c r="AL16" s="1121"/>
      <c r="AM16" s="1121"/>
      <c r="AN16" s="1122"/>
      <c r="AO16" s="276">
        <v>1331773</v>
      </c>
      <c r="AP16" s="276">
        <v>130733</v>
      </c>
      <c r="AQ16" s="277">
        <v>144330</v>
      </c>
      <c r="AR16" s="278">
        <v>-9.4</v>
      </c>
    </row>
    <row r="17" spans="1:46" x14ac:dyDescent="0.15">
      <c r="A17" s="258"/>
    </row>
    <row r="18" spans="1:46" x14ac:dyDescent="0.15">
      <c r="A18" s="258"/>
      <c r="AQ18" s="279"/>
      <c r="AR18" s="279"/>
    </row>
    <row r="19" spans="1:46" x14ac:dyDescent="0.15">
      <c r="A19" s="258"/>
      <c r="AK19" s="254" t="s">
        <v>540</v>
      </c>
    </row>
    <row r="20" spans="1:46" x14ac:dyDescent="0.15">
      <c r="A20" s="258"/>
      <c r="AK20" s="280"/>
      <c r="AL20" s="281"/>
      <c r="AM20" s="281"/>
      <c r="AN20" s="282"/>
      <c r="AO20" s="283" t="s">
        <v>541</v>
      </c>
      <c r="AP20" s="284" t="s">
        <v>542</v>
      </c>
      <c r="AQ20" s="285" t="s">
        <v>543</v>
      </c>
      <c r="AR20" s="286"/>
    </row>
    <row r="21" spans="1:46" s="259" customFormat="1" x14ac:dyDescent="0.15">
      <c r="A21" s="287"/>
      <c r="AK21" s="1123" t="s">
        <v>544</v>
      </c>
      <c r="AL21" s="1124"/>
      <c r="AM21" s="1124"/>
      <c r="AN21" s="1125"/>
      <c r="AO21" s="288">
        <v>11.09</v>
      </c>
      <c r="AP21" s="289">
        <v>12.76</v>
      </c>
      <c r="AQ21" s="290">
        <v>-1.67</v>
      </c>
      <c r="AS21" s="291"/>
      <c r="AT21" s="287"/>
    </row>
    <row r="22" spans="1:46" s="259" customFormat="1" x14ac:dyDescent="0.15">
      <c r="A22" s="287"/>
      <c r="AK22" s="1123" t="s">
        <v>545</v>
      </c>
      <c r="AL22" s="1124"/>
      <c r="AM22" s="1124"/>
      <c r="AN22" s="1125"/>
      <c r="AO22" s="292">
        <v>98.2</v>
      </c>
      <c r="AP22" s="293">
        <v>95.6</v>
      </c>
      <c r="AQ22" s="294">
        <v>2.6</v>
      </c>
      <c r="AR22" s="279"/>
      <c r="AS22" s="291"/>
      <c r="AT22" s="287"/>
    </row>
    <row r="23" spans="1:46" s="259" customFormat="1" x14ac:dyDescent="0.15">
      <c r="A23" s="287"/>
      <c r="AP23" s="279"/>
      <c r="AQ23" s="279"/>
      <c r="AR23" s="279"/>
      <c r="AS23" s="291"/>
      <c r="AT23" s="287"/>
    </row>
    <row r="24" spans="1:46" s="259" customFormat="1" x14ac:dyDescent="0.15">
      <c r="A24" s="287"/>
      <c r="AP24" s="279"/>
      <c r="AQ24" s="279"/>
      <c r="AR24" s="279"/>
      <c r="AS24" s="291"/>
      <c r="AT24" s="287"/>
    </row>
    <row r="25" spans="1:46" s="259"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7"/>
    </row>
    <row r="26" spans="1:46" s="259" customFormat="1" x14ac:dyDescent="0.15">
      <c r="A26" s="1116" t="s">
        <v>546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299"/>
      <c r="AS27" s="254"/>
      <c r="AT27" s="254"/>
    </row>
    <row r="28" spans="1:46" ht="17.25" x14ac:dyDescent="0.15">
      <c r="A28" s="255" t="s">
        <v>547</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0"/>
    </row>
    <row r="29" spans="1:46" x14ac:dyDescent="0.15">
      <c r="A29" s="258"/>
      <c r="AK29" s="259" t="s">
        <v>548</v>
      </c>
      <c r="AL29" s="259"/>
      <c r="AM29" s="259"/>
      <c r="AN29" s="259"/>
      <c r="AS29" s="301"/>
    </row>
    <row r="30" spans="1:46" ht="13.5" customHeight="1" x14ac:dyDescent="0.15">
      <c r="A30" s="258"/>
      <c r="AK30" s="261"/>
      <c r="AL30" s="262"/>
      <c r="AM30" s="262"/>
      <c r="AN30" s="263"/>
      <c r="AO30" s="1105" t="s">
        <v>527</v>
      </c>
      <c r="AP30" s="264"/>
      <c r="AQ30" s="265" t="s">
        <v>528</v>
      </c>
      <c r="AR30" s="266"/>
    </row>
    <row r="31" spans="1:46" x14ac:dyDescent="0.15">
      <c r="A31" s="258"/>
      <c r="AK31" s="267"/>
      <c r="AL31" s="268"/>
      <c r="AM31" s="268"/>
      <c r="AN31" s="269"/>
      <c r="AO31" s="1106"/>
      <c r="AP31" s="270" t="s">
        <v>529</v>
      </c>
      <c r="AQ31" s="271" t="s">
        <v>530</v>
      </c>
      <c r="AR31" s="272" t="s">
        <v>531</v>
      </c>
    </row>
    <row r="32" spans="1:46" ht="27" customHeight="1" x14ac:dyDescent="0.15">
      <c r="A32" s="258"/>
      <c r="AK32" s="1107" t="s">
        <v>549</v>
      </c>
      <c r="AL32" s="1108"/>
      <c r="AM32" s="1108"/>
      <c r="AN32" s="1109"/>
      <c r="AO32" s="302">
        <v>609379</v>
      </c>
      <c r="AP32" s="302">
        <v>59819</v>
      </c>
      <c r="AQ32" s="303">
        <v>83451</v>
      </c>
      <c r="AR32" s="304">
        <v>-28.3</v>
      </c>
    </row>
    <row r="33" spans="1:46" ht="13.5" customHeight="1" x14ac:dyDescent="0.15">
      <c r="A33" s="258"/>
      <c r="AK33" s="1107" t="s">
        <v>550</v>
      </c>
      <c r="AL33" s="1108"/>
      <c r="AM33" s="1108"/>
      <c r="AN33" s="1109"/>
      <c r="AO33" s="302" t="s">
        <v>535</v>
      </c>
      <c r="AP33" s="302" t="s">
        <v>535</v>
      </c>
      <c r="AQ33" s="303" t="s">
        <v>535</v>
      </c>
      <c r="AR33" s="304" t="s">
        <v>535</v>
      </c>
    </row>
    <row r="34" spans="1:46" ht="27" customHeight="1" x14ac:dyDescent="0.15">
      <c r="A34" s="258"/>
      <c r="AK34" s="1107" t="s">
        <v>551</v>
      </c>
      <c r="AL34" s="1108"/>
      <c r="AM34" s="1108"/>
      <c r="AN34" s="1109"/>
      <c r="AO34" s="302" t="s">
        <v>535</v>
      </c>
      <c r="AP34" s="302" t="s">
        <v>535</v>
      </c>
      <c r="AQ34" s="303" t="s">
        <v>535</v>
      </c>
      <c r="AR34" s="304" t="s">
        <v>535</v>
      </c>
    </row>
    <row r="35" spans="1:46" ht="27" customHeight="1" x14ac:dyDescent="0.15">
      <c r="A35" s="258"/>
      <c r="AK35" s="1107" t="s">
        <v>552</v>
      </c>
      <c r="AL35" s="1108"/>
      <c r="AM35" s="1108"/>
      <c r="AN35" s="1109"/>
      <c r="AO35" s="302">
        <v>415699</v>
      </c>
      <c r="AP35" s="302">
        <v>40807</v>
      </c>
      <c r="AQ35" s="303">
        <v>28003</v>
      </c>
      <c r="AR35" s="304">
        <v>45.7</v>
      </c>
    </row>
    <row r="36" spans="1:46" ht="27" customHeight="1" x14ac:dyDescent="0.15">
      <c r="A36" s="258"/>
      <c r="AK36" s="1107" t="s">
        <v>553</v>
      </c>
      <c r="AL36" s="1108"/>
      <c r="AM36" s="1108"/>
      <c r="AN36" s="1109"/>
      <c r="AO36" s="302">
        <v>15640</v>
      </c>
      <c r="AP36" s="302">
        <v>1535</v>
      </c>
      <c r="AQ36" s="303">
        <v>3357</v>
      </c>
      <c r="AR36" s="304">
        <v>-54.3</v>
      </c>
    </row>
    <row r="37" spans="1:46" ht="13.5" customHeight="1" x14ac:dyDescent="0.15">
      <c r="A37" s="258"/>
      <c r="AK37" s="1107" t="s">
        <v>554</v>
      </c>
      <c r="AL37" s="1108"/>
      <c r="AM37" s="1108"/>
      <c r="AN37" s="1109"/>
      <c r="AO37" s="302" t="s">
        <v>535</v>
      </c>
      <c r="AP37" s="302" t="s">
        <v>535</v>
      </c>
      <c r="AQ37" s="303">
        <v>824</v>
      </c>
      <c r="AR37" s="304" t="s">
        <v>535</v>
      </c>
    </row>
    <row r="38" spans="1:46" ht="27" customHeight="1" x14ac:dyDescent="0.15">
      <c r="A38" s="258"/>
      <c r="AK38" s="1110" t="s">
        <v>555</v>
      </c>
      <c r="AL38" s="1111"/>
      <c r="AM38" s="1111"/>
      <c r="AN38" s="1112"/>
      <c r="AO38" s="305">
        <v>18</v>
      </c>
      <c r="AP38" s="305">
        <v>2</v>
      </c>
      <c r="AQ38" s="306">
        <v>11</v>
      </c>
      <c r="AR38" s="294">
        <v>-81.8</v>
      </c>
      <c r="AS38" s="301"/>
    </row>
    <row r="39" spans="1:46" x14ac:dyDescent="0.15">
      <c r="A39" s="258"/>
      <c r="AK39" s="1110" t="s">
        <v>556</v>
      </c>
      <c r="AL39" s="1111"/>
      <c r="AM39" s="1111"/>
      <c r="AN39" s="1112"/>
      <c r="AO39" s="302">
        <v>-109</v>
      </c>
      <c r="AP39" s="302">
        <v>-11</v>
      </c>
      <c r="AQ39" s="303">
        <v>-3327</v>
      </c>
      <c r="AR39" s="304">
        <v>-99.7</v>
      </c>
      <c r="AS39" s="301"/>
    </row>
    <row r="40" spans="1:46" ht="27" customHeight="1" x14ac:dyDescent="0.15">
      <c r="A40" s="258"/>
      <c r="AK40" s="1107" t="s">
        <v>557</v>
      </c>
      <c r="AL40" s="1108"/>
      <c r="AM40" s="1108"/>
      <c r="AN40" s="1109"/>
      <c r="AO40" s="302">
        <v>-612410</v>
      </c>
      <c r="AP40" s="302">
        <v>-60117</v>
      </c>
      <c r="AQ40" s="303">
        <v>-75351</v>
      </c>
      <c r="AR40" s="304">
        <v>-20.2</v>
      </c>
      <c r="AS40" s="301"/>
    </row>
    <row r="41" spans="1:46" x14ac:dyDescent="0.15">
      <c r="A41" s="258"/>
      <c r="AK41" s="1113" t="s">
        <v>301</v>
      </c>
      <c r="AL41" s="1114"/>
      <c r="AM41" s="1114"/>
      <c r="AN41" s="1115"/>
      <c r="AO41" s="302">
        <v>428217</v>
      </c>
      <c r="AP41" s="302">
        <v>42036</v>
      </c>
      <c r="AQ41" s="303">
        <v>36968</v>
      </c>
      <c r="AR41" s="304">
        <v>13.7</v>
      </c>
      <c r="AS41" s="301"/>
    </row>
    <row r="42" spans="1:46" x14ac:dyDescent="0.15">
      <c r="A42" s="258"/>
      <c r="AK42" s="307" t="s">
        <v>558</v>
      </c>
      <c r="AQ42" s="279"/>
      <c r="AR42" s="279"/>
      <c r="AS42" s="301"/>
    </row>
    <row r="43" spans="1:46" x14ac:dyDescent="0.15">
      <c r="A43" s="258"/>
      <c r="AP43" s="308"/>
      <c r="AQ43" s="279"/>
      <c r="AS43" s="301"/>
    </row>
    <row r="44" spans="1:46" x14ac:dyDescent="0.15">
      <c r="A44" s="258"/>
      <c r="AQ44" s="279"/>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09"/>
      <c r="AR45" s="256"/>
      <c r="AS45" s="256"/>
      <c r="AT45" s="254"/>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4"/>
    </row>
    <row r="47" spans="1:46" ht="17.25" customHeight="1" x14ac:dyDescent="0.15">
      <c r="A47" s="311" t="s">
        <v>559</v>
      </c>
    </row>
    <row r="48" spans="1:46" x14ac:dyDescent="0.15">
      <c r="A48" s="258"/>
      <c r="AK48" s="312" t="s">
        <v>560</v>
      </c>
      <c r="AL48" s="312"/>
      <c r="AM48" s="312"/>
      <c r="AN48" s="312"/>
      <c r="AO48" s="312"/>
      <c r="AP48" s="312"/>
      <c r="AQ48" s="313"/>
      <c r="AR48" s="312"/>
    </row>
    <row r="49" spans="1:44" ht="13.5" customHeight="1" x14ac:dyDescent="0.15">
      <c r="A49" s="258"/>
      <c r="AK49" s="314"/>
      <c r="AL49" s="315"/>
      <c r="AM49" s="1100" t="s">
        <v>527</v>
      </c>
      <c r="AN49" s="1102" t="s">
        <v>561</v>
      </c>
      <c r="AO49" s="1103"/>
      <c r="AP49" s="1103"/>
      <c r="AQ49" s="1103"/>
      <c r="AR49" s="1104"/>
    </row>
    <row r="50" spans="1:44" x14ac:dyDescent="0.15">
      <c r="A50" s="258"/>
      <c r="AK50" s="316"/>
      <c r="AL50" s="317"/>
      <c r="AM50" s="1101"/>
      <c r="AN50" s="318" t="s">
        <v>562</v>
      </c>
      <c r="AO50" s="319" t="s">
        <v>563</v>
      </c>
      <c r="AP50" s="320" t="s">
        <v>564</v>
      </c>
      <c r="AQ50" s="321" t="s">
        <v>565</v>
      </c>
      <c r="AR50" s="322" t="s">
        <v>566</v>
      </c>
    </row>
    <row r="51" spans="1:44" x14ac:dyDescent="0.15">
      <c r="A51" s="258"/>
      <c r="AK51" s="314" t="s">
        <v>567</v>
      </c>
      <c r="AL51" s="315"/>
      <c r="AM51" s="323">
        <v>925044</v>
      </c>
      <c r="AN51" s="324">
        <v>83397</v>
      </c>
      <c r="AO51" s="325">
        <v>-16.2</v>
      </c>
      <c r="AP51" s="326">
        <v>115050</v>
      </c>
      <c r="AQ51" s="327">
        <v>1</v>
      </c>
      <c r="AR51" s="328">
        <v>-17.2</v>
      </c>
    </row>
    <row r="52" spans="1:44" x14ac:dyDescent="0.15">
      <c r="A52" s="258"/>
      <c r="AK52" s="329"/>
      <c r="AL52" s="330" t="s">
        <v>568</v>
      </c>
      <c r="AM52" s="331">
        <v>439605</v>
      </c>
      <c r="AN52" s="332">
        <v>39633</v>
      </c>
      <c r="AO52" s="333">
        <v>-17.399999999999999</v>
      </c>
      <c r="AP52" s="334">
        <v>53792</v>
      </c>
      <c r="AQ52" s="335">
        <v>1.2</v>
      </c>
      <c r="AR52" s="336">
        <v>-18.600000000000001</v>
      </c>
    </row>
    <row r="53" spans="1:44" x14ac:dyDescent="0.15">
      <c r="A53" s="258"/>
      <c r="AK53" s="314" t="s">
        <v>569</v>
      </c>
      <c r="AL53" s="315"/>
      <c r="AM53" s="323">
        <v>1262407</v>
      </c>
      <c r="AN53" s="324">
        <v>116094</v>
      </c>
      <c r="AO53" s="325">
        <v>39.200000000000003</v>
      </c>
      <c r="AP53" s="326">
        <v>118252</v>
      </c>
      <c r="AQ53" s="327">
        <v>2.8</v>
      </c>
      <c r="AR53" s="328">
        <v>36.4</v>
      </c>
    </row>
    <row r="54" spans="1:44" x14ac:dyDescent="0.15">
      <c r="A54" s="258"/>
      <c r="AK54" s="329"/>
      <c r="AL54" s="330" t="s">
        <v>568</v>
      </c>
      <c r="AM54" s="331">
        <v>862123</v>
      </c>
      <c r="AN54" s="332">
        <v>79283</v>
      </c>
      <c r="AO54" s="333">
        <v>100</v>
      </c>
      <c r="AP54" s="334">
        <v>49994</v>
      </c>
      <c r="AQ54" s="335">
        <v>-7.1</v>
      </c>
      <c r="AR54" s="336">
        <v>107.1</v>
      </c>
    </row>
    <row r="55" spans="1:44" x14ac:dyDescent="0.15">
      <c r="A55" s="258"/>
      <c r="AK55" s="314" t="s">
        <v>570</v>
      </c>
      <c r="AL55" s="315"/>
      <c r="AM55" s="323">
        <v>1994705</v>
      </c>
      <c r="AN55" s="324">
        <v>187490</v>
      </c>
      <c r="AO55" s="325">
        <v>61.5</v>
      </c>
      <c r="AP55" s="326">
        <v>120302</v>
      </c>
      <c r="AQ55" s="327">
        <v>1.7</v>
      </c>
      <c r="AR55" s="328">
        <v>59.8</v>
      </c>
    </row>
    <row r="56" spans="1:44" x14ac:dyDescent="0.15">
      <c r="A56" s="258"/>
      <c r="AK56" s="329"/>
      <c r="AL56" s="330" t="s">
        <v>568</v>
      </c>
      <c r="AM56" s="331">
        <v>1539461</v>
      </c>
      <c r="AN56" s="332">
        <v>144700</v>
      </c>
      <c r="AO56" s="333">
        <v>82.5</v>
      </c>
      <c r="AP56" s="334">
        <v>59328</v>
      </c>
      <c r="AQ56" s="335">
        <v>18.7</v>
      </c>
      <c r="AR56" s="336">
        <v>63.8</v>
      </c>
    </row>
    <row r="57" spans="1:44" x14ac:dyDescent="0.15">
      <c r="A57" s="258"/>
      <c r="AK57" s="314" t="s">
        <v>571</v>
      </c>
      <c r="AL57" s="315"/>
      <c r="AM57" s="323">
        <v>1066326</v>
      </c>
      <c r="AN57" s="324">
        <v>102315</v>
      </c>
      <c r="AO57" s="325">
        <v>-45.4</v>
      </c>
      <c r="AP57" s="326">
        <v>114841</v>
      </c>
      <c r="AQ57" s="327">
        <v>-4.5</v>
      </c>
      <c r="AR57" s="328">
        <v>-40.9</v>
      </c>
    </row>
    <row r="58" spans="1:44" x14ac:dyDescent="0.15">
      <c r="A58" s="258"/>
      <c r="AK58" s="329"/>
      <c r="AL58" s="330" t="s">
        <v>568</v>
      </c>
      <c r="AM58" s="331">
        <v>531206</v>
      </c>
      <c r="AN58" s="332">
        <v>50970</v>
      </c>
      <c r="AO58" s="333">
        <v>-64.8</v>
      </c>
      <c r="AP58" s="334">
        <v>51589</v>
      </c>
      <c r="AQ58" s="335">
        <v>-13</v>
      </c>
      <c r="AR58" s="336">
        <v>-51.8</v>
      </c>
    </row>
    <row r="59" spans="1:44" x14ac:dyDescent="0.15">
      <c r="A59" s="258"/>
      <c r="AK59" s="314" t="s">
        <v>572</v>
      </c>
      <c r="AL59" s="315"/>
      <c r="AM59" s="323">
        <v>1366720</v>
      </c>
      <c r="AN59" s="324">
        <v>134163</v>
      </c>
      <c r="AO59" s="325">
        <v>31.1</v>
      </c>
      <c r="AP59" s="326">
        <v>124145</v>
      </c>
      <c r="AQ59" s="327">
        <v>8.1</v>
      </c>
      <c r="AR59" s="328">
        <v>23</v>
      </c>
    </row>
    <row r="60" spans="1:44" x14ac:dyDescent="0.15">
      <c r="A60" s="258"/>
      <c r="AK60" s="329"/>
      <c r="AL60" s="330" t="s">
        <v>568</v>
      </c>
      <c r="AM60" s="331">
        <v>933998</v>
      </c>
      <c r="AN60" s="332">
        <v>91685</v>
      </c>
      <c r="AO60" s="333">
        <v>79.900000000000006</v>
      </c>
      <c r="AP60" s="334">
        <v>54761</v>
      </c>
      <c r="AQ60" s="335">
        <v>6.1</v>
      </c>
      <c r="AR60" s="336">
        <v>73.8</v>
      </c>
    </row>
    <row r="61" spans="1:44" x14ac:dyDescent="0.15">
      <c r="A61" s="258"/>
      <c r="AK61" s="314" t="s">
        <v>573</v>
      </c>
      <c r="AL61" s="337"/>
      <c r="AM61" s="323">
        <v>1323040</v>
      </c>
      <c r="AN61" s="324">
        <v>124692</v>
      </c>
      <c r="AO61" s="325">
        <v>14</v>
      </c>
      <c r="AP61" s="326">
        <v>118518</v>
      </c>
      <c r="AQ61" s="338">
        <v>1.8</v>
      </c>
      <c r="AR61" s="328">
        <v>12.2</v>
      </c>
    </row>
    <row r="62" spans="1:44" x14ac:dyDescent="0.15">
      <c r="A62" s="258"/>
      <c r="AK62" s="329"/>
      <c r="AL62" s="330" t="s">
        <v>568</v>
      </c>
      <c r="AM62" s="331">
        <v>861279</v>
      </c>
      <c r="AN62" s="332">
        <v>81254</v>
      </c>
      <c r="AO62" s="333">
        <v>36</v>
      </c>
      <c r="AP62" s="334">
        <v>53893</v>
      </c>
      <c r="AQ62" s="335">
        <v>1.2</v>
      </c>
      <c r="AR62" s="336">
        <v>34.799999999999997</v>
      </c>
    </row>
    <row r="63" spans="1:44" x14ac:dyDescent="0.15">
      <c r="A63" s="258"/>
    </row>
    <row r="64" spans="1:44" x14ac:dyDescent="0.15">
      <c r="A64" s="258"/>
    </row>
    <row r="65" spans="1:46" x14ac:dyDescent="0.15">
      <c r="A65" s="258"/>
    </row>
    <row r="66" spans="1:46" x14ac:dyDescent="0.15">
      <c r="A66" s="339"/>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0"/>
    </row>
    <row r="67" spans="1:46" ht="13.5" hidden="1" customHeight="1" x14ac:dyDescent="0.15">
      <c r="AS67" s="254"/>
      <c r="AT67" s="254"/>
    </row>
  </sheetData>
  <sheetProtection algorithmName="SHA-512" hashValue="FVcxTbn13xR02kR9f2Pi76m22de8ncSB6aPlZfYQGMwfM0ZoKG0XYWauiXaxI4d/cSdkgDfwcI1zXUqSbIpAaQ==" saltValue="A73IJiUAFCIjy57nUCaP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Q91" zoomScaleNormal="100" zoomScaleSheetLayoutView="55" workbookViewId="0"/>
  </sheetViews>
  <sheetFormatPr defaultColWidth="0" defaultRowHeight="13.5" customHeight="1" zeroHeight="1" x14ac:dyDescent="0.15"/>
  <cols>
    <col min="1" max="125" width="2.5" style="253" customWidth="1"/>
    <col min="126" max="16384" width="9" style="252" hidden="1"/>
  </cols>
  <sheetData>
    <row r="1" spans="2:125" ht="13.5" customHeight="1" x14ac:dyDescent="0.15">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2:125" x14ac:dyDescent="0.15">
      <c r="B2" s="252"/>
      <c r="DG2" s="252"/>
    </row>
    <row r="3" spans="2:125" x14ac:dyDescent="0.15">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H3" s="252"/>
      <c r="DI3" s="252"/>
      <c r="DJ3" s="252"/>
      <c r="DK3" s="252"/>
      <c r="DL3" s="252"/>
      <c r="DM3" s="252"/>
      <c r="DN3" s="252"/>
      <c r="DO3" s="252"/>
      <c r="DP3" s="252"/>
      <c r="DQ3" s="252"/>
      <c r="DR3" s="252"/>
      <c r="DS3" s="252"/>
      <c r="DT3" s="252"/>
      <c r="DU3" s="252"/>
    </row>
    <row r="4" spans="2:125" x14ac:dyDescent="0.15"/>
    <row r="5" spans="2:125" x14ac:dyDescent="0.15"/>
    <row r="6" spans="2:125" x14ac:dyDescent="0.15"/>
    <row r="7" spans="2:125" x14ac:dyDescent="0.15"/>
    <row r="8" spans="2:125" x14ac:dyDescent="0.15"/>
    <row r="9" spans="2:125" x14ac:dyDescent="0.15">
      <c r="DU9" s="25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2"/>
    </row>
    <row r="18" spans="125:125" x14ac:dyDescent="0.15"/>
    <row r="19" spans="125:125" x14ac:dyDescent="0.15"/>
    <row r="20" spans="125:125" x14ac:dyDescent="0.15">
      <c r="DU20" s="252"/>
    </row>
    <row r="21" spans="125:125" x14ac:dyDescent="0.15">
      <c r="DU21" s="25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2"/>
    </row>
    <row r="29" spans="125:125" x14ac:dyDescent="0.15"/>
    <row r="30" spans="125:125" x14ac:dyDescent="0.15"/>
    <row r="31" spans="125:125" x14ac:dyDescent="0.15"/>
    <row r="32" spans="125:125" x14ac:dyDescent="0.15"/>
    <row r="33" spans="2:125" x14ac:dyDescent="0.15">
      <c r="B33" s="252"/>
      <c r="G33" s="252"/>
      <c r="I33" s="252"/>
    </row>
    <row r="34" spans="2:125" x14ac:dyDescent="0.15">
      <c r="C34" s="252"/>
      <c r="P34" s="252"/>
      <c r="DE34" s="252"/>
      <c r="DH34" s="252"/>
    </row>
    <row r="35" spans="2:125" x14ac:dyDescent="0.15">
      <c r="D35" s="252"/>
      <c r="E35" s="252"/>
      <c r="DG35" s="252"/>
      <c r="DJ35" s="252"/>
      <c r="DP35" s="252"/>
      <c r="DQ35" s="252"/>
      <c r="DR35" s="252"/>
      <c r="DS35" s="252"/>
      <c r="DT35" s="252"/>
      <c r="DU35" s="252"/>
    </row>
    <row r="36" spans="2:125" x14ac:dyDescent="0.15">
      <c r="F36" s="252"/>
      <c r="H36" s="252"/>
      <c r="J36" s="252"/>
      <c r="K36" s="252"/>
      <c r="L36" s="252"/>
      <c r="M36" s="252"/>
      <c r="N36" s="252"/>
      <c r="O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F36" s="252"/>
      <c r="DI36" s="252"/>
      <c r="DK36" s="252"/>
      <c r="DL36" s="252"/>
      <c r="DM36" s="252"/>
      <c r="DN36" s="252"/>
      <c r="DO36" s="252"/>
      <c r="DP36" s="252"/>
      <c r="DQ36" s="252"/>
      <c r="DR36" s="252"/>
      <c r="DS36" s="252"/>
      <c r="DT36" s="252"/>
      <c r="DU36" s="252"/>
    </row>
    <row r="37" spans="2:125" x14ac:dyDescent="0.15">
      <c r="DU37" s="252"/>
    </row>
    <row r="38" spans="2:125" x14ac:dyDescent="0.15">
      <c r="DT38" s="252"/>
      <c r="DU38" s="252"/>
    </row>
    <row r="39" spans="2:125" x14ac:dyDescent="0.15"/>
    <row r="40" spans="2:125" x14ac:dyDescent="0.15">
      <c r="DH40" s="252"/>
    </row>
    <row r="41" spans="2:125" x14ac:dyDescent="0.15">
      <c r="DE41" s="252"/>
    </row>
    <row r="42" spans="2:125" x14ac:dyDescent="0.15">
      <c r="DG42" s="252"/>
      <c r="DJ42" s="252"/>
    </row>
    <row r="43" spans="2:125" x14ac:dyDescent="0.15">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F43" s="252"/>
      <c r="DI43" s="252"/>
      <c r="DK43" s="252"/>
      <c r="DL43" s="252"/>
      <c r="DM43" s="252"/>
      <c r="DN43" s="252"/>
      <c r="DO43" s="252"/>
      <c r="DP43" s="252"/>
      <c r="DQ43" s="252"/>
      <c r="DR43" s="252"/>
      <c r="DS43" s="252"/>
      <c r="DT43" s="252"/>
      <c r="DU43" s="252"/>
    </row>
    <row r="44" spans="2:125" x14ac:dyDescent="0.15">
      <c r="DU44" s="252"/>
    </row>
    <row r="45" spans="2:125" x14ac:dyDescent="0.15"/>
    <row r="46" spans="2:125" x14ac:dyDescent="0.15"/>
    <row r="47" spans="2:125" x14ac:dyDescent="0.15"/>
    <row r="48" spans="2:125" x14ac:dyDescent="0.15">
      <c r="DT48" s="252"/>
      <c r="DU48" s="252"/>
    </row>
    <row r="49" spans="120:125" x14ac:dyDescent="0.15">
      <c r="DU49" s="252"/>
    </row>
    <row r="50" spans="120:125" x14ac:dyDescent="0.15">
      <c r="DU50" s="252"/>
    </row>
    <row r="51" spans="120:125" x14ac:dyDescent="0.15">
      <c r="DP51" s="252"/>
      <c r="DQ51" s="252"/>
      <c r="DR51" s="252"/>
      <c r="DS51" s="252"/>
      <c r="DT51" s="252"/>
      <c r="DU51" s="252"/>
    </row>
    <row r="52" spans="120:125" x14ac:dyDescent="0.15"/>
    <row r="53" spans="120:125" x14ac:dyDescent="0.15"/>
    <row r="54" spans="120:125" x14ac:dyDescent="0.15">
      <c r="DU54" s="252"/>
    </row>
    <row r="55" spans="120:125" x14ac:dyDescent="0.15"/>
    <row r="56" spans="120:125" x14ac:dyDescent="0.15"/>
    <row r="57" spans="120:125" x14ac:dyDescent="0.15"/>
    <row r="58" spans="120:125" x14ac:dyDescent="0.15">
      <c r="DU58" s="252"/>
    </row>
    <row r="59" spans="120:125" x14ac:dyDescent="0.15"/>
    <row r="60" spans="120:125" x14ac:dyDescent="0.15"/>
    <row r="61" spans="120:125" x14ac:dyDescent="0.15"/>
    <row r="62" spans="120:125" x14ac:dyDescent="0.15"/>
    <row r="63" spans="120:125" x14ac:dyDescent="0.15">
      <c r="DU63" s="252"/>
    </row>
    <row r="64" spans="120:125" x14ac:dyDescent="0.15">
      <c r="DT64" s="252"/>
      <c r="DU64" s="252"/>
    </row>
    <row r="65" spans="123:125" x14ac:dyDescent="0.15"/>
    <row r="66" spans="123:125" x14ac:dyDescent="0.15"/>
    <row r="67" spans="123:125" x14ac:dyDescent="0.15"/>
    <row r="68" spans="123:125" x14ac:dyDescent="0.15"/>
    <row r="69" spans="123:125" x14ac:dyDescent="0.15">
      <c r="DS69" s="252"/>
      <c r="DT69" s="252"/>
      <c r="DU69" s="25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2"/>
    </row>
    <row r="83" spans="116:125" x14ac:dyDescent="0.15">
      <c r="DM83" s="252"/>
      <c r="DN83" s="252"/>
      <c r="DO83" s="252"/>
      <c r="DP83" s="252"/>
      <c r="DQ83" s="252"/>
      <c r="DR83" s="252"/>
      <c r="DS83" s="252"/>
      <c r="DT83" s="252"/>
      <c r="DU83" s="252"/>
    </row>
    <row r="84" spans="116:125" x14ac:dyDescent="0.15"/>
    <row r="85" spans="116:125" x14ac:dyDescent="0.15"/>
    <row r="86" spans="116:125" x14ac:dyDescent="0.15"/>
    <row r="87" spans="116:125" x14ac:dyDescent="0.15"/>
    <row r="88" spans="116:125" x14ac:dyDescent="0.15">
      <c r="DU88" s="25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2"/>
      <c r="DT94" s="252"/>
      <c r="DU94" s="252"/>
    </row>
    <row r="95" spans="116:125" ht="13.5" customHeight="1" x14ac:dyDescent="0.15">
      <c r="DU95" s="25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2"/>
    </row>
    <row r="102" spans="124:125" ht="13.5" customHeight="1" x14ac:dyDescent="0.15"/>
    <row r="103" spans="124:125" ht="13.5" customHeight="1" x14ac:dyDescent="0.15"/>
    <row r="104" spans="124:125" ht="13.5" customHeight="1" x14ac:dyDescent="0.15">
      <c r="DT104" s="252"/>
      <c r="DU104" s="25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575</v>
      </c>
    </row>
    <row r="121" spans="125:125" ht="13.5" hidden="1" customHeight="1" x14ac:dyDescent="0.15">
      <c r="DU121" s="252"/>
    </row>
  </sheetData>
  <sheetProtection algorithmName="SHA-512" hashValue="oop4BPrYacqlJ2x9jeDUpVvpGrSI0XPHJad5lOvrfOpR88ri9kfPTBSpLoZwRaLEryB6gLIvYMVOE8/Qj8LYmw==" saltValue="OKRUyN204BNtgKHGa6/x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9733-9A9F-4C72-85D7-20487BA1D04A}">
  <sheetPr>
    <pageSetUpPr fitToPage="1"/>
  </sheetPr>
  <dimension ref="A1:EL116"/>
  <sheetViews>
    <sheetView showGridLines="0" topLeftCell="A70" zoomScaleNormal="100" zoomScaleSheetLayoutView="55" workbookViewId="0"/>
  </sheetViews>
  <sheetFormatPr defaultColWidth="0" defaultRowHeight="13.5" customHeight="1" zeroHeight="1" x14ac:dyDescent="0.15"/>
  <cols>
    <col min="1" max="125" width="2.5" style="253" customWidth="1"/>
    <col min="126" max="142" width="0" style="252" hidden="1" customWidth="1"/>
    <col min="143" max="16384" width="9" style="252" hidden="1"/>
  </cols>
  <sheetData>
    <row r="1" spans="1:125" ht="13.5" customHeight="1" x14ac:dyDescent="0.1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1:125" x14ac:dyDescent="0.15">
      <c r="B2" s="252"/>
      <c r="T2" s="252"/>
    </row>
    <row r="3" spans="1:125" x14ac:dyDescent="0.15">
      <c r="C3" s="252"/>
      <c r="D3" s="252"/>
      <c r="E3" s="252"/>
      <c r="F3" s="252"/>
      <c r="G3" s="252"/>
      <c r="H3" s="252"/>
      <c r="I3" s="252"/>
      <c r="J3" s="252"/>
      <c r="K3" s="252"/>
      <c r="L3" s="252"/>
      <c r="M3" s="252"/>
      <c r="N3" s="252"/>
      <c r="O3" s="252"/>
      <c r="P3" s="252"/>
      <c r="Q3" s="252"/>
      <c r="R3" s="252"/>
      <c r="S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2"/>
      <c r="G33" s="252"/>
      <c r="I33" s="252"/>
    </row>
    <row r="34" spans="2:125" x14ac:dyDescent="0.15">
      <c r="C34" s="252"/>
      <c r="P34" s="252"/>
      <c r="R34" s="252"/>
      <c r="U34" s="252"/>
    </row>
    <row r="35" spans="2:125" x14ac:dyDescent="0.15">
      <c r="D35" s="252"/>
      <c r="E35" s="252"/>
      <c r="T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c r="CG35" s="252"/>
      <c r="CH35" s="252"/>
      <c r="CI35" s="252"/>
      <c r="CJ35" s="252"/>
      <c r="CK35" s="252"/>
      <c r="CL35" s="252"/>
      <c r="CM35" s="252"/>
      <c r="CN35" s="252"/>
      <c r="CO35" s="252"/>
      <c r="CP35" s="252"/>
      <c r="CQ35" s="252"/>
      <c r="CR35" s="252"/>
      <c r="CS35" s="252"/>
      <c r="CT35" s="252"/>
      <c r="CU35" s="252"/>
      <c r="CV35" s="252"/>
      <c r="CW35" s="252"/>
      <c r="CX35" s="252"/>
      <c r="CY35" s="252"/>
      <c r="CZ35" s="252"/>
      <c r="DA35" s="252"/>
      <c r="DB35" s="252"/>
      <c r="DC35" s="252"/>
      <c r="DD35" s="252"/>
      <c r="DE35" s="252"/>
      <c r="DF35" s="252"/>
      <c r="DG35" s="252"/>
      <c r="DH35" s="252"/>
      <c r="DI35" s="252"/>
      <c r="DJ35" s="252"/>
      <c r="DK35" s="252"/>
      <c r="DL35" s="252"/>
      <c r="DM35" s="252"/>
      <c r="DN35" s="252"/>
      <c r="DO35" s="252"/>
      <c r="DP35" s="252"/>
      <c r="DQ35" s="252"/>
      <c r="DR35" s="252"/>
      <c r="DS35" s="252"/>
      <c r="DT35" s="252"/>
      <c r="DU35" s="252"/>
    </row>
    <row r="36" spans="2:125" x14ac:dyDescent="0.15">
      <c r="F36" s="252"/>
      <c r="H36" s="252"/>
      <c r="J36" s="252"/>
      <c r="K36" s="252"/>
      <c r="L36" s="252"/>
      <c r="M36" s="252"/>
      <c r="N36" s="252"/>
      <c r="O36" s="252"/>
      <c r="Q36" s="252"/>
      <c r="S36" s="252"/>
      <c r="V36" s="252"/>
    </row>
    <row r="37" spans="2:125" x14ac:dyDescent="0.15"/>
    <row r="38" spans="2:125" x14ac:dyDescent="0.15"/>
    <row r="39" spans="2:125" x14ac:dyDescent="0.15"/>
    <row r="40" spans="2:125" x14ac:dyDescent="0.15">
      <c r="U40" s="252"/>
    </row>
    <row r="41" spans="2:125" x14ac:dyDescent="0.15">
      <c r="R41" s="252"/>
    </row>
    <row r="42" spans="2:125" x14ac:dyDescent="0.15">
      <c r="T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row>
    <row r="43" spans="2:125" x14ac:dyDescent="0.15">
      <c r="Q43" s="252"/>
      <c r="S43" s="252"/>
      <c r="V43" s="25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524</v>
      </c>
    </row>
  </sheetData>
  <sheetProtection algorithmName="SHA-512" hashValue="wnSIbm55Z/nodlL9yBwOCU3hFzkGFccekkpU6Pw9quJA2VPzs30XmunShP2W8MUznPP+0XezFn3TY9FDA/zJaw==" saltValue="6zsYLTqQ4yiXiq1MeN+W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26" t="s">
        <v>3</v>
      </c>
      <c r="D47" s="1126"/>
      <c r="E47" s="1127"/>
      <c r="F47" s="11">
        <v>10.66</v>
      </c>
      <c r="G47" s="12">
        <v>11.94</v>
      </c>
      <c r="H47" s="12">
        <v>11.65</v>
      </c>
      <c r="I47" s="12">
        <v>11.84</v>
      </c>
      <c r="J47" s="13">
        <v>15.57</v>
      </c>
    </row>
    <row r="48" spans="2:10" ht="57.75" customHeight="1" x14ac:dyDescent="0.15">
      <c r="B48" s="14"/>
      <c r="C48" s="1128" t="s">
        <v>4</v>
      </c>
      <c r="D48" s="1128"/>
      <c r="E48" s="1129"/>
      <c r="F48" s="15">
        <v>2.97</v>
      </c>
      <c r="G48" s="16">
        <v>3.93</v>
      </c>
      <c r="H48" s="16">
        <v>3.6</v>
      </c>
      <c r="I48" s="16">
        <v>3.64</v>
      </c>
      <c r="J48" s="17">
        <v>3.43</v>
      </c>
    </row>
    <row r="49" spans="2:10" ht="57.75" customHeight="1" thickBot="1" x14ac:dyDescent="0.2">
      <c r="B49" s="18"/>
      <c r="C49" s="1130" t="s">
        <v>5</v>
      </c>
      <c r="D49" s="1130"/>
      <c r="E49" s="1131"/>
      <c r="F49" s="19" t="s">
        <v>581</v>
      </c>
      <c r="G49" s="20">
        <v>0.23</v>
      </c>
      <c r="H49" s="20" t="s">
        <v>582</v>
      </c>
      <c r="I49" s="20" t="s">
        <v>583</v>
      </c>
      <c r="J49" s="21">
        <v>1.17</v>
      </c>
    </row>
    <row r="50" spans="2:10" x14ac:dyDescent="0.15"/>
  </sheetData>
  <sheetProtection algorithmName="SHA-512" hashValue="P/AJpkCfGMGharelhQXi18fafxpk3LRwWcMgS63a6tIkbdhyAOdVuiLpvZQBQxm9GmZ+2DJmrhBGHedWYEJwMw==" saltValue="C7f+2la29GPaT2beTTfd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2024-03-18T00:22:56Z</cp:lastPrinted>
  <dcterms:created xsi:type="dcterms:W3CDTF">2024-02-04T23:49:30Z</dcterms:created>
  <dcterms:modified xsi:type="dcterms:W3CDTF">2024-03-24T03:35:17Z</dcterms:modified>
  <cp:category/>
</cp:coreProperties>
</file>