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dbNAggTzPps2cytWRmnxQNqy7wuFuux7IpcrZaIfCfs4z9eZUeMckBzC0mNIIiSsG4Ju7OMo2h0WKnq8prtjA==" workbookSaltValue="Sfo7wReSm/rWrcyjiRnJX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<sst xmlns="http://schemas.openxmlformats.org/spreadsheetml/2006/main" xmlns:r="http://schemas.openxmlformats.org/officeDocument/2006/relationships" count="116" uniqueCount="116">
  <si>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</si>
  <si>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</si>
  <si>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</si>
  <si>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</si>
  <si>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</si>
  <si>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</si>
  <si>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</si>
  <si>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</si>
  <si>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</si>
  <si>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　施設維持管理費と償還金に対して営業収益（使用料収入）に不足が生じるため、一般会計の基準外繰入金として他会計から営業補助していただく形で収支均衡を保っています。
　施設の老朽化に伴い施設維持管理費も増加傾向にあります。今後も町当局と財政部局と財政状況を踏まえ機能保全計画に基づき補助事業を活用した長寿命化を図るか、近隣施設の統廃合、又はダウンサイジングについて検討が必要です。
　また、経営健全化を図るため、下水道事業の公営企業法適用の移行（令和6年度）に向けた取組を進めていきます。　</t>
    <rPh sb="218" eb="220">
      <t>イコウ</t>
    </rPh>
    <rPh sb="221" eb="223">
      <t>レイワ</t>
    </rPh>
    <rPh sb="224" eb="226">
      <t>ネンド</t>
    </rPh>
    <phoneticPr fontId="1"/>
  </si>
  <si>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</si>
  <si>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</si>
  <si>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</si>
  <si>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</si>
  <si>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</si>
  <si>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</si>
  <si>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</si>
  <si>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</si>
  <si>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</si>
  <si>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</si>
  <si>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</si>
  <si>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</si>
  <si>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</si>
  <si>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</si>
  <si>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</si>
  <si>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</si>
  <si>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</si>
  <si>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</si>
  <si>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</si>
  <si>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</si>
  <si>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</si>
  <si>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</si>
  <si>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</si>
  <si>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</si>
  <si>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</si>
  <si>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</si>
  <si>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</si>
  <si>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</si>
  <si>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</si>
  <si>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</si>
  <si>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</si>
  <si>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</si>
  <si>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</si>
  <si>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</si>
  <si>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</si>
  <si>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</si>
  <si>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</si>
  <si>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</si>
  <si>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</si>
  <si>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</si>
  <si>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</si>
  <si>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</si>
  <si>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</si>
  <si>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</si>
  <si>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</si>
  <si>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</si>
  <si>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</si>
  <si>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</si>
  <si>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</si>
  <si>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</si>
  <si>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</si>
  <si>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</si>
  <si>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</si>
  <si>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</si>
  <si>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</si>
  <si>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</si>
  <si>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</si>
  <si>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</si>
  <si>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</si>
  <si>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</si>
  <si>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</si>
  <si>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</si>
  <si>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</si>
  <si>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</si>
  <si>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</si>
  <si>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</si>
  <si>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</si>
  <si>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</si>
  <si>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</si>
  <si>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</si>
  <si>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</si>
  <si>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</si>
  <si>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</si>
  <si>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</si>
  <si>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</si>
  <si>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</si>
  <si>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</si>
  <si>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</si>
  <si>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</si>
  <si>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</si>
  <si>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</si>
  <si>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</si>
  <si>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</si>
  <si>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</si>
  <si>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</si>
  <si>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</si>
  <si>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</si>
  <si>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</si>
  <si>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</si>
  <si>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</si>
  <si>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</si>
  <si>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</si>
  <si>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</si>
  <si>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</si>
  <si>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</si>
  <si>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</si>
  <si>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</si>
  <si>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</si>
  <si>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</si>
  <si>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</si>
  <si>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</si>
  <si>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</si>
  <si>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</si>
  <si>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</si>
  <si>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③管渠改善率」は0%となっています。当町の農業集落排水事業の供用開始は、平成8年に薬師野・外童子地区、平成11年に内童子地区、平成16年に西平内地区と比較的新しため、法定耐用年数を超えた(令和25年頃）管渠延長が無いためです。</t>
    <rPh sb="20" eb="22">
      <t>トウチョウ</t>
    </rPh>
    <rPh sb="23" eb="25">
      <t>ノウギョウ</t>
    </rPh>
    <rPh sb="25" eb="27">
      <t>シュウラク</t>
    </rPh>
    <rPh sb="27" eb="29">
      <t>ハイスイ</t>
    </rPh>
    <rPh sb="29" eb="31">
      <t>ジギョウ</t>
    </rPh>
    <rPh sb="32" eb="34">
      <t>キョウヨウ</t>
    </rPh>
    <rPh sb="34" eb="36">
      <t>カイシ</t>
    </rPh>
    <rPh sb="38" eb="40">
      <t>ヘイセイ</t>
    </rPh>
    <rPh sb="41" eb="42">
      <t>ネン</t>
    </rPh>
    <rPh sb="43" eb="46">
      <t>ヤクシノ</t>
    </rPh>
    <rPh sb="47" eb="48">
      <t>ソト</t>
    </rPh>
    <rPh sb="48" eb="50">
      <t>ドウジ</t>
    </rPh>
    <rPh sb="50" eb="52">
      <t>チク</t>
    </rPh>
    <rPh sb="53" eb="55">
      <t>ヘイセイ</t>
    </rPh>
    <rPh sb="57" eb="58">
      <t>ネン</t>
    </rPh>
    <rPh sb="59" eb="60">
      <t>ウチ</t>
    </rPh>
    <rPh sb="60" eb="62">
      <t>ドウジ</t>
    </rPh>
    <rPh sb="62" eb="64">
      <t>チク</t>
    </rPh>
    <rPh sb="65" eb="67">
      <t>ヘイセイ</t>
    </rPh>
    <rPh sb="69" eb="70">
      <t>ネン</t>
    </rPh>
    <rPh sb="71" eb="72">
      <t>ニシ</t>
    </rPh>
    <rPh sb="72" eb="74">
      <t>ヒラナイ</t>
    </rPh>
    <rPh sb="74" eb="76">
      <t>チク</t>
    </rPh>
    <rPh sb="85" eb="87">
      <t>ホウテイ</t>
    </rPh>
    <rPh sb="87" eb="91">
      <t>タイヨウネンスウ</t>
    </rPh>
    <rPh sb="92" eb="93">
      <t>コ</t>
    </rPh>
    <rPh sb="96" eb="98">
      <t>レイワ</t>
    </rPh>
    <rPh sb="100" eb="101">
      <t>ネン</t>
    </rPh>
    <rPh sb="101" eb="102">
      <t>ゴロ</t>
    </rPh>
    <rPh sb="103" eb="105">
      <t>カンキョ</t>
    </rPh>
    <rPh sb="105" eb="107">
      <t>エンチョウ</t>
    </rPh>
    <rPh sb="108" eb="109">
      <t>ナ</t>
    </rPh>
    <phoneticPr fontId="1"/>
  </si>
  <si>
    <t xml:space="preserve">　当町の農業集落排水事業は、最も早い供用開始地区で２６年経過しており、まだ建設改良費の起債償還期間内であることから、「①収益的収支比率」は低くなっている。接続率は約８割程度であるが、「⑤経費回収率」は低く、一般会計繰入金に依存した経営となっている。また、「⑥汚水処理原価」は類似団体平均値より高くなっているが、地形的要因による影響が大きい。今後、接続率の大幅な向上は見込めないため、料金改定による増収及び再生エネルギー導入による経費削減などについて、本格的に取り組む必要がある。
　「⑦施設利用率」は、近年ほぼ横ばいであり、人口減少の影響を考慮した場合、利用率の増加は見込めない。
　「⑧水洗化率」は、処理区域内の管渠整備前に個人で設置した合併処理浄化槽が多数存在することから、類似団体平均値より低くなっている。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</si>
</sst>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c:v>
                </c:pt>
                <c:pt idx="1" formatCode="#,##0.00;&quot;△&quot;#,##0.00">
                  <c:v>0</c:v>
                </c:pt>
                <c:pt idx="2">
                  <c:v>0.1</c:v>
                </c:pt>
                <c:pt idx="3">
                  <c:v>0.33</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35.75</c:v>
                </c:pt>
                <c:pt idx="1">
                  <c:v>37.130000000000003</c:v>
                </c:pt>
                <c:pt idx="2">
                  <c:v>35.520000000000003</c:v>
                </c:pt>
                <c:pt idx="3">
                  <c:v>34.71</c:v>
                </c:pt>
                <c:pt idx="4">
                  <c:v>34.369999999999997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86.96</c:v>
                </c:pt>
                <c:pt idx="1">
                  <c:v>88.07</c:v>
                </c:pt>
                <c:pt idx="2">
                  <c:v>89.91</c:v>
                </c:pt>
                <c:pt idx="3">
                  <c:v>89.57</c:v>
                </c:pt>
                <c:pt idx="4">
                  <c:v>88.43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63.92</c:v>
                </c:pt>
                <c:pt idx="1">
                  <c:v>62.92</c:v>
                </c:pt>
                <c:pt idx="2">
                  <c:v>73.77</c:v>
                </c:pt>
                <c:pt idx="3">
                  <c:v>76.209999999999994</c:v>
                </c:pt>
                <c:pt idx="4">
                  <c:v>75.55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33.700000000000003</c:v>
                </c:pt>
                <c:pt idx="1">
                  <c:v>31.52</c:v>
                </c:pt>
                <c:pt idx="2">
                  <c:v>33.79</c:v>
                </c:pt>
                <c:pt idx="3">
                  <c:v>37.06</c:v>
                </c:pt>
                <c:pt idx="4">
                  <c:v>35.53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496.45</c:v>
                </c:pt>
                <c:pt idx="1">
                  <c:v>503.76</c:v>
                </c:pt>
                <c:pt idx="2">
                  <c:v>459.5</c:v>
                </c:pt>
                <c:pt idx="3">
                  <c:v>428.54</c:v>
                </c:pt>
                <c:pt idx="4">
                  <c:v>431.21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Y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12</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10187</v>
      </c>
      <c r="AM8" s="21"/>
      <c r="AN8" s="21"/>
      <c r="AO8" s="21"/>
      <c r="AP8" s="21"/>
      <c r="AQ8" s="21"/>
      <c r="AR8" s="21"/>
      <c r="AS8" s="21"/>
      <c r="AT8" s="7">
        <f>データ!T6</f>
        <v>217.09</v>
      </c>
      <c r="AU8" s="7"/>
      <c r="AV8" s="7"/>
      <c r="AW8" s="7"/>
      <c r="AX8" s="7"/>
      <c r="AY8" s="7"/>
      <c r="AZ8" s="7"/>
      <c r="BA8" s="7"/>
      <c r="BB8" s="7">
        <f>データ!U6</f>
        <v>46.93</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14.27</v>
      </c>
      <c r="Q10" s="7"/>
      <c r="R10" s="7"/>
      <c r="S10" s="7"/>
      <c r="T10" s="7"/>
      <c r="U10" s="7"/>
      <c r="V10" s="7"/>
      <c r="W10" s="7">
        <f>データ!Q6</f>
        <v>100</v>
      </c>
      <c r="X10" s="7"/>
      <c r="Y10" s="7"/>
      <c r="Z10" s="7"/>
      <c r="AA10" s="7"/>
      <c r="AB10" s="7"/>
      <c r="AC10" s="7"/>
      <c r="AD10" s="21">
        <f>データ!R6</f>
        <v>2980</v>
      </c>
      <c r="AE10" s="21"/>
      <c r="AF10" s="21"/>
      <c r="AG10" s="21"/>
      <c r="AH10" s="21"/>
      <c r="AI10" s="21"/>
      <c r="AJ10" s="21"/>
      <c r="AK10" s="2"/>
      <c r="AL10" s="21">
        <f>データ!V6</f>
        <v>1444</v>
      </c>
      <c r="AM10" s="21"/>
      <c r="AN10" s="21"/>
      <c r="AO10" s="21"/>
      <c r="AP10" s="21"/>
      <c r="AQ10" s="21"/>
      <c r="AR10" s="21"/>
      <c r="AS10" s="21"/>
      <c r="AT10" s="7">
        <f>データ!W6</f>
        <v>1.5699999999999998</v>
      </c>
      <c r="AU10" s="7"/>
      <c r="AV10" s="7"/>
      <c r="AW10" s="7"/>
      <c r="AX10" s="7"/>
      <c r="AY10" s="7"/>
      <c r="AZ10" s="7"/>
      <c r="BA10" s="7"/>
      <c r="BB10" s="7">
        <f>データ!X6</f>
        <v>919.75</v>
      </c>
      <c r="BC10" s="7"/>
      <c r="BD10" s="7"/>
      <c r="BE10" s="7"/>
      <c r="BF10" s="7"/>
      <c r="BG10" s="7"/>
      <c r="BH10" s="7"/>
      <c r="BI10" s="7"/>
      <c r="BJ10" s="2"/>
      <c r="BK10" s="2"/>
      <c r="BL10" s="29" t="s">
        <v>38</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9</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46</v>
      </c>
      <c r="F85" s="12" t="s">
        <v>48</v>
      </c>
      <c r="G85" s="12" t="s">
        <v>49</v>
      </c>
      <c r="H85" s="12" t="s">
        <v>43</v>
      </c>
      <c r="I85" s="12" t="s">
        <v>10</v>
      </c>
      <c r="J85" s="12" t="s">
        <v>50</v>
      </c>
      <c r="K85" s="12" t="s">
        <v>51</v>
      </c>
      <c r="L85" s="12" t="s">
        <v>33</v>
      </c>
      <c r="M85" s="12" t="s">
        <v>37</v>
      </c>
      <c r="N85" s="12" t="s">
        <v>52</v>
      </c>
      <c r="O85" s="12" t="s">
        <v>53</v>
      </c>
    </row>
    <row r="86" spans="1:78" hidden="1">
      <c r="B86" s="12"/>
      <c r="C86" s="12"/>
      <c r="D86" s="12"/>
      <c r="E86" s="12" t="str">
        <f>データ!AI6</f>
        <v/>
      </c>
      <c r="F86" s="12" t="s">
        <v>40</v>
      </c>
      <c r="G86" s="12" t="s">
        <v>40</v>
      </c>
      <c r="H86" s="12" t="str">
        <f>データ!BP6</f>
        <v>【809.19】</v>
      </c>
      <c r="I86" s="12" t="str">
        <f>データ!CA6</f>
        <v>【57.02】</v>
      </c>
      <c r="J86" s="12" t="str">
        <f>データ!CL6</f>
        <v>【273.68】</v>
      </c>
      <c r="K86" s="12" t="str">
        <f>データ!CW6</f>
        <v>【52.55】</v>
      </c>
      <c r="L86" s="12" t="str">
        <f>データ!DH6</f>
        <v>【87.30】</v>
      </c>
      <c r="M86" s="12" t="s">
        <v>40</v>
      </c>
      <c r="N86" s="12" t="s">
        <v>40</v>
      </c>
      <c r="O86" s="12" t="str">
        <f>データ!EO6</f>
        <v>【0.02】</v>
      </c>
    </row>
  </sheetData>
  <sheetProtection algorithmName="SHA-512" hashValue="jaJQwiWJnMiqliori4TxuMJM0E2IJezkn9ERKhsSpr3ryk1t/0zrX0fv0V41K1bpPllRr/0BZPMmK8zKshzlrQ==" saltValue="ggYnma1eu5zcvkZ2aMypO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34</v>
      </c>
      <c r="C3" s="58" t="s">
        <v>59</v>
      </c>
      <c r="D3" s="58" t="s">
        <v>60</v>
      </c>
      <c r="E3" s="58" t="s">
        <v>5</v>
      </c>
      <c r="F3" s="58" t="s">
        <v>4</v>
      </c>
      <c r="G3" s="58" t="s">
        <v>24</v>
      </c>
      <c r="H3" s="65" t="s">
        <v>56</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6</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45</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2022</v>
      </c>
      <c r="C6" s="61">
        <f t="shared" si="1"/>
        <v>23019</v>
      </c>
      <c r="D6" s="61">
        <f t="shared" si="1"/>
        <v>47</v>
      </c>
      <c r="E6" s="61">
        <f t="shared" si="1"/>
        <v>17</v>
      </c>
      <c r="F6" s="61">
        <f t="shared" si="1"/>
        <v>5</v>
      </c>
      <c r="G6" s="61">
        <f t="shared" si="1"/>
        <v>0</v>
      </c>
      <c r="H6" s="61" t="str">
        <f t="shared" si="1"/>
        <v>青森県　平内町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14.27</v>
      </c>
      <c r="Q6" s="70">
        <f t="shared" si="1"/>
        <v>100</v>
      </c>
      <c r="R6" s="70">
        <f t="shared" si="1"/>
        <v>2980</v>
      </c>
      <c r="S6" s="70">
        <f t="shared" si="1"/>
        <v>10187</v>
      </c>
      <c r="T6" s="70">
        <f t="shared" si="1"/>
        <v>217.09</v>
      </c>
      <c r="U6" s="70">
        <f t="shared" si="1"/>
        <v>46.93</v>
      </c>
      <c r="V6" s="70">
        <f t="shared" si="1"/>
        <v>1444</v>
      </c>
      <c r="W6" s="70">
        <f t="shared" si="1"/>
        <v>1.5699999999999998</v>
      </c>
      <c r="X6" s="70">
        <f t="shared" si="1"/>
        <v>919.75</v>
      </c>
      <c r="Y6" s="78">
        <f t="shared" ref="Y6:AH6" si="2">IF(Y7="",NA(),Y7)</f>
        <v>63.92</v>
      </c>
      <c r="Z6" s="78">
        <f t="shared" si="2"/>
        <v>62.92</v>
      </c>
      <c r="AA6" s="78">
        <f t="shared" si="2"/>
        <v>73.77</v>
      </c>
      <c r="AB6" s="78">
        <f t="shared" si="2"/>
        <v>76.209999999999994</v>
      </c>
      <c r="AC6" s="78">
        <f t="shared" si="2"/>
        <v>75.55</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33.700000000000003</v>
      </c>
      <c r="BR6" s="78">
        <f t="shared" si="6"/>
        <v>31.52</v>
      </c>
      <c r="BS6" s="78">
        <f t="shared" si="6"/>
        <v>33.79</v>
      </c>
      <c r="BT6" s="78">
        <f t="shared" si="6"/>
        <v>37.06</v>
      </c>
      <c r="BU6" s="78">
        <f t="shared" si="6"/>
        <v>35.53</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496.45</v>
      </c>
      <c r="CC6" s="78">
        <f t="shared" si="7"/>
        <v>503.76</v>
      </c>
      <c r="CD6" s="78">
        <f t="shared" si="7"/>
        <v>459.5</v>
      </c>
      <c r="CE6" s="78">
        <f t="shared" si="7"/>
        <v>428.54</v>
      </c>
      <c r="CF6" s="78">
        <f t="shared" si="7"/>
        <v>431.21</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35.75</v>
      </c>
      <c r="CN6" s="78">
        <f t="shared" si="8"/>
        <v>37.130000000000003</v>
      </c>
      <c r="CO6" s="78">
        <f t="shared" si="8"/>
        <v>35.520000000000003</v>
      </c>
      <c r="CP6" s="78">
        <f t="shared" si="8"/>
        <v>34.71</v>
      </c>
      <c r="CQ6" s="78">
        <f t="shared" si="8"/>
        <v>34.369999999999997</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86.96</v>
      </c>
      <c r="CY6" s="78">
        <f t="shared" si="9"/>
        <v>88.07</v>
      </c>
      <c r="CZ6" s="78">
        <f t="shared" si="9"/>
        <v>89.91</v>
      </c>
      <c r="DA6" s="78">
        <f t="shared" si="9"/>
        <v>89.57</v>
      </c>
      <c r="DB6" s="78">
        <f t="shared" si="9"/>
        <v>88.43</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8">
        <f t="shared" ref="EE6:EN6" si="12">IF(EE7="",NA(),EE7)</f>
        <v>0.1</v>
      </c>
      <c r="EF6" s="70">
        <f t="shared" si="12"/>
        <v>0</v>
      </c>
      <c r="EG6" s="78">
        <f t="shared" si="12"/>
        <v>0.1</v>
      </c>
      <c r="EH6" s="78">
        <f t="shared" si="12"/>
        <v>0.33</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23019</v>
      </c>
      <c r="D7" s="62">
        <v>47</v>
      </c>
      <c r="E7" s="62">
        <v>17</v>
      </c>
      <c r="F7" s="62">
        <v>5</v>
      </c>
      <c r="G7" s="62">
        <v>0</v>
      </c>
      <c r="H7" s="62" t="s">
        <v>97</v>
      </c>
      <c r="I7" s="62" t="s">
        <v>98</v>
      </c>
      <c r="J7" s="62" t="s">
        <v>99</v>
      </c>
      <c r="K7" s="62" t="s">
        <v>100</v>
      </c>
      <c r="L7" s="62" t="s">
        <v>101</v>
      </c>
      <c r="M7" s="62" t="s">
        <v>102</v>
      </c>
      <c r="N7" s="71" t="s">
        <v>40</v>
      </c>
      <c r="O7" s="71" t="s">
        <v>103</v>
      </c>
      <c r="P7" s="71">
        <v>14.27</v>
      </c>
      <c r="Q7" s="71">
        <v>100</v>
      </c>
      <c r="R7" s="71">
        <v>2980</v>
      </c>
      <c r="S7" s="71">
        <v>10187</v>
      </c>
      <c r="T7" s="71">
        <v>217.09</v>
      </c>
      <c r="U7" s="71">
        <v>46.93</v>
      </c>
      <c r="V7" s="71">
        <v>1444</v>
      </c>
      <c r="W7" s="71">
        <v>1.5699999999999998</v>
      </c>
      <c r="X7" s="71">
        <v>919.75</v>
      </c>
      <c r="Y7" s="71">
        <v>63.92</v>
      </c>
      <c r="Z7" s="71">
        <v>62.92</v>
      </c>
      <c r="AA7" s="71">
        <v>73.77</v>
      </c>
      <c r="AB7" s="71">
        <v>76.209999999999994</v>
      </c>
      <c r="AC7" s="71">
        <v>75.55</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789.46</v>
      </c>
      <c r="BL7" s="71">
        <v>826.83</v>
      </c>
      <c r="BM7" s="71">
        <v>867.83</v>
      </c>
      <c r="BN7" s="71">
        <v>791.76</v>
      </c>
      <c r="BO7" s="71">
        <v>900.82</v>
      </c>
      <c r="BP7" s="71">
        <v>809.19</v>
      </c>
      <c r="BQ7" s="71">
        <v>33.700000000000003</v>
      </c>
      <c r="BR7" s="71">
        <v>31.52</v>
      </c>
      <c r="BS7" s="71">
        <v>33.79</v>
      </c>
      <c r="BT7" s="71">
        <v>37.06</v>
      </c>
      <c r="BU7" s="71">
        <v>35.53</v>
      </c>
      <c r="BV7" s="71">
        <v>57.77</v>
      </c>
      <c r="BW7" s="71">
        <v>57.31</v>
      </c>
      <c r="BX7" s="71">
        <v>57.08</v>
      </c>
      <c r="BY7" s="71">
        <v>56.26</v>
      </c>
      <c r="BZ7" s="71">
        <v>52.94</v>
      </c>
      <c r="CA7" s="71">
        <v>57.02</v>
      </c>
      <c r="CB7" s="71">
        <v>496.45</v>
      </c>
      <c r="CC7" s="71">
        <v>503.76</v>
      </c>
      <c r="CD7" s="71">
        <v>459.5</v>
      </c>
      <c r="CE7" s="71">
        <v>428.54</v>
      </c>
      <c r="CF7" s="71">
        <v>431.21</v>
      </c>
      <c r="CG7" s="71">
        <v>274.35000000000002</v>
      </c>
      <c r="CH7" s="71">
        <v>273.52</v>
      </c>
      <c r="CI7" s="71">
        <v>274.99</v>
      </c>
      <c r="CJ7" s="71">
        <v>282.08999999999997</v>
      </c>
      <c r="CK7" s="71">
        <v>303.27999999999997</v>
      </c>
      <c r="CL7" s="71">
        <v>273.68</v>
      </c>
      <c r="CM7" s="71">
        <v>35.75</v>
      </c>
      <c r="CN7" s="71">
        <v>37.130000000000003</v>
      </c>
      <c r="CO7" s="71">
        <v>35.520000000000003</v>
      </c>
      <c r="CP7" s="71">
        <v>34.71</v>
      </c>
      <c r="CQ7" s="71">
        <v>34.369999999999997</v>
      </c>
      <c r="CR7" s="71">
        <v>50.68</v>
      </c>
      <c r="CS7" s="71">
        <v>50.14</v>
      </c>
      <c r="CT7" s="71">
        <v>54.83</v>
      </c>
      <c r="CU7" s="71">
        <v>66.53</v>
      </c>
      <c r="CV7" s="71">
        <v>52.35</v>
      </c>
      <c r="CW7" s="71">
        <v>52.55</v>
      </c>
      <c r="CX7" s="71">
        <v>86.96</v>
      </c>
      <c r="CY7" s="71">
        <v>88.07</v>
      </c>
      <c r="CZ7" s="71">
        <v>89.91</v>
      </c>
      <c r="DA7" s="71">
        <v>89.57</v>
      </c>
      <c r="DB7" s="71">
        <v>88.43</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0.1</v>
      </c>
      <c r="EF7" s="71">
        <v>0</v>
      </c>
      <c r="EG7" s="71">
        <v>0.1</v>
      </c>
      <c r="EH7" s="71">
        <v>0.33</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2023-12-12T02:51:55Z</dcterms:created>
  <dcterms:modified xsi:type="dcterms:W3CDTF">2024-02-07T06:23:14Z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2024-02-07T06:23:14Z</vt:filetime>
  </property>
</Properties>
</file>