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64gU4H6xmmmg/TlKzC/9q5Beag5yyp132UQ3hpTkpKOgMd6Og0yQOwri/4D47BlpUVsmD0MVWZen1B/LMg+UDg==" workbookSaltValue="S1jSbu4OjtNnUGjNgMJCCQ=="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<sst xmlns="http://schemas.openxmlformats.org/spreadsheetml/2006/main" xmlns:r="http://schemas.openxmlformats.org/officeDocument/2006/relationships" count="116" uniqueCount="116">
  <si>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</si>
  <si>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</si>
  <si>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</si>
  <si>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</si>
  <si>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</si>
  <si>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</si>
  <si>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</si>
  <si>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</si>
  <si>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</si>
  <si>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</si>
  <si>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</si>
  <si>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</si>
  <si>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</si>
  <si>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</si>
  <si>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</si>
  <si>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</si>
  <si>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</si>
  <si>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</si>
  <si>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</si>
  <si>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</si>
  <si>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</si>
  <si>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</si>
  <si>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</si>
  <si>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</si>
  <si>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</si>
  <si>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</si>
  <si>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</si>
  <si>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</si>
  <si>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</si>
  <si>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</si>
  <si>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</si>
  <si>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</si>
  <si>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</si>
  <si>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</si>
  <si>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</si>
  <si>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</si>
  <si>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</si>
  <si>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</si>
  <si>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</si>
  <si>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</si>
  <si>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</si>
  <si>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</si>
  <si>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</si>
  <si>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</si>
  <si>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</si>
  <si>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</si>
  <si>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</si>
  <si>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</si>
  <si>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</si>
  <si>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</si>
  <si>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</si>
  <si>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</si>
  <si>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</si>
  <si>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</si>
  <si>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</si>
  <si>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</si>
  <si>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</si>
  <si>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</si>
  <si>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</si>
  <si>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</si>
  <si>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</si>
  <si>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</si>
  <si>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</si>
  <si>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</si>
  <si>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</si>
  <si>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</si>
  <si>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</si>
  <si>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</si>
  <si>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</si>
  <si>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</si>
  <si>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</si>
  <si>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</si>
  <si>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</si>
  <si>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</si>
  <si>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</si>
  <si>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</si>
  <si>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</si>
  <si>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</si>
  <si>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</si>
  <si>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</si>
  <si>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</si>
  <si>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</si>
  <si>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</si>
  <si>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</si>
  <si>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</si>
  <si>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</si>
  <si>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</si>
  <si>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</si>
  <si>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</si>
  <si>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</si>
  <si>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</si>
  <si>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</si>
  <si>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</si>
  <si>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</si>
  <si>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</si>
  <si>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</si>
  <si>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青森県　平内町</t>
  </si>
  <si>
    <t>法非適用</t>
  </si>
  <si>
    <t>下水道事業</t>
  </si>
  <si>
    <t>公共下水道</t>
  </si>
  <si>
    <t>Cd2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</si>
  <si>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</si>
  <si>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</si>
  <si>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</si>
  <si>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</si>
  <si>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</si>
  <si>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</si>
  <si>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</si>
  <si>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</si>
  <si>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</si>
  <si>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</si>
  <si>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</si>
  <si>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</si>
  <si>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「③管渠改善率」は0%となっています。当町の公共下水道事業の供用開始は、平成18年度と比較的新しため、法定耐用年数を超えた(令和31年頃）管渠延長が無いためです。</t>
    <rPh sb="23" eb="25">
      <t>コウキョウ</t>
    </rPh>
    <rPh sb="25" eb="28">
      <t>ゲスイドウ</t>
    </rPh>
    <rPh sb="37" eb="39">
      <t>ヘイセイ</t>
    </rPh>
    <rPh sb="41" eb="43">
      <t>ネンド</t>
    </rPh>
    <phoneticPr fontId="1"/>
  </si>
  <si>
    <t>　一部供用開始から16年ほどであり現在も管渠整備を継続中であるため、総収益が少なく地方債及び他会計繰入金の依存度がさらに高くなることが予想される。
　今後は、下水道への加入促進による接続率の向
上、ストックマネジメント計画による効率的な調査
点検、適正な維持管理運営により、平均値に近づけ
ていけるよう努めることが必要です。
　また、経営健全化を図るため、下水道事業の公営企業法適用の移行（令和6年度）に向けた取組を進めていきます。　</t>
  </si>
  <si>
    <t>　当町の公共下水道事業は、現在管渠整備中であり、建設改良費の起債償還期間内であることから、「①収益的収支比率」は低くなっている。また、一部供用開始から１６年経過しているが、接続率は４割程度であることから「⑤経費回収率」は低く「⑥汚水処理原価」は高くなっているため、今後接続率を向上させ、経営改善に向けた取り組みを実施していく。
　「⑦施設利用率」は、現在管渠整備中であることから低くなっている。
　「⑧水洗化率」は、管渠整備完了後に加入啓蒙活動を推進することで改善できる見込みである。
  「④企業債残高対事業規模比率」は、建設改良費等以外の経費に対する地方債を発行していないため
0%となっています。</t>
    <rPh sb="247" eb="249">
      <t>キギョウ</t>
    </rPh>
    <rPh sb="249" eb="250">
      <t>サイ</t>
    </rPh>
    <rPh sb="250" eb="252">
      <t>ザンダカ</t>
    </rPh>
    <rPh sb="252" eb="253">
      <t>タイ</t>
    </rPh>
    <rPh sb="253" eb="255">
      <t>ジギョウ</t>
    </rPh>
    <rPh sb="255" eb="257">
      <t>キボ</t>
    </rPh>
    <rPh sb="257" eb="259">
      <t>ヒリツ</t>
    </rPh>
    <rPh sb="262" eb="264">
      <t>ケンセツ</t>
    </rPh>
    <rPh sb="264" eb="266">
      <t>カイリョウ</t>
    </rPh>
    <rPh sb="266" eb="267">
      <t>ヒ</t>
    </rPh>
    <rPh sb="267" eb="268">
      <t>トウ</t>
    </rPh>
    <rPh sb="268" eb="270">
      <t>イガイ</t>
    </rPh>
    <rPh sb="271" eb="273">
      <t>ケイヒ</t>
    </rPh>
    <rPh sb="274" eb="275">
      <t>タイ</t>
    </rPh>
    <rPh sb="277" eb="279">
      <t>チホウ</t>
    </rPh>
    <rPh sb="279" eb="280">
      <t>サイ</t>
    </rPh>
    <rPh sb="281" eb="283">
      <t>ハッコウ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</si>
</sst>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0.25</c:v>
                </c:pt>
                <c:pt idx="1" formatCode="#,##0.00;&quot;△&quot;#,##0.00">
                  <c:v>0</c:v>
                </c:pt>
                <c:pt idx="2" formatCode="#,##0.00;&quot;△&quot;#,##0.00">
                  <c:v>0</c:v>
                </c:pt>
                <c:pt idx="3">
                  <c:v>0.1</c:v>
                </c:pt>
                <c:pt idx="4">
                  <c:v>9.e-002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34.299999999999997</c:v>
                </c:pt>
                <c:pt idx="1">
                  <c:v>35.299999999999997</c:v>
                </c:pt>
                <c:pt idx="2">
                  <c:v>38</c:v>
                </c:pt>
                <c:pt idx="3">
                  <c:v>38.799999999999997</c:v>
                </c:pt>
                <c:pt idx="4">
                  <c:v>39.9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45.44</c:v>
                </c:pt>
                <c:pt idx="1">
                  <c:v>39.51</c:v>
                </c:pt>
                <c:pt idx="2">
                  <c:v>41.6</c:v>
                </c:pt>
                <c:pt idx="3">
                  <c:v>48.19</c:v>
                </c:pt>
                <c:pt idx="4">
                  <c:v>47.32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39.65</c:v>
                </c:pt>
                <c:pt idx="1">
                  <c:v>43.11</c:v>
                </c:pt>
                <c:pt idx="2">
                  <c:v>44.17</c:v>
                </c:pt>
                <c:pt idx="3">
                  <c:v>44.28</c:v>
                </c:pt>
                <c:pt idx="4">
                  <c:v>45.12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65.97</c:v>
                </c:pt>
                <c:pt idx="1">
                  <c:v>61.03</c:v>
                </c:pt>
                <c:pt idx="2">
                  <c:v>64.790000000000006</c:v>
                </c:pt>
                <c:pt idx="3">
                  <c:v>82.26</c:v>
                </c:pt>
                <c:pt idx="4">
                  <c:v>81.33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58</c:v>
                </c:pt>
                <c:pt idx="1">
                  <c:v>59.63</c:v>
                </c:pt>
                <c:pt idx="2">
                  <c:v>46.69</c:v>
                </c:pt>
                <c:pt idx="3">
                  <c:v>57.53</c:v>
                </c:pt>
                <c:pt idx="4">
                  <c:v>58.13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722.53</c:v>
                </c:pt>
                <c:pt idx="1">
                  <c:v>808.77</c:v>
                </c:pt>
                <c:pt idx="2">
                  <c:v>560.16</c:v>
                </c:pt>
                <c:pt idx="3">
                  <c:v>1108.8</c:v>
                </c:pt>
                <c:pt idx="4">
                  <c:v>1194.56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61.21</c:v>
                </c:pt>
                <c:pt idx="1">
                  <c:v>53.62</c:v>
                </c:pt>
                <c:pt idx="2">
                  <c:v>60.59</c:v>
                </c:pt>
                <c:pt idx="3">
                  <c:v>62.53</c:v>
                </c:pt>
                <c:pt idx="4">
                  <c:v>59.87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74.61</c:v>
                </c:pt>
                <c:pt idx="1">
                  <c:v>48.2</c:v>
                </c:pt>
                <c:pt idx="2">
                  <c:v>30.88</c:v>
                </c:pt>
                <c:pt idx="3">
                  <c:v>79.63</c:v>
                </c:pt>
                <c:pt idx="4">
                  <c:v>76.78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256.20999999999998</c:v>
                </c:pt>
                <c:pt idx="1">
                  <c:v>291.05</c:v>
                </c:pt>
                <c:pt idx="2">
                  <c:v>256.38</c:v>
                </c:pt>
                <c:pt idx="3">
                  <c:v>253.59</c:v>
                </c:pt>
                <c:pt idx="4">
                  <c:v>256.18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233.5</c:v>
                </c:pt>
                <c:pt idx="1">
                  <c:v>345.96</c:v>
                </c:pt>
                <c:pt idx="2">
                  <c:v>525.91999999999996</c:v>
                </c:pt>
                <c:pt idx="3">
                  <c:v>213.66</c:v>
                </c:pt>
                <c:pt idx="4">
                  <c:v>224.31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【652.82】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【59.10】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【138.29】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【97.61】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6"/>
  <sheetViews>
    <sheetView showGridLines="0" tabSelected="1" topLeftCell="Y10"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平内町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5"/>
      <c r="D7" s="5"/>
      <c r="E7" s="5"/>
      <c r="F7" s="5"/>
      <c r="G7" s="5"/>
      <c r="H7" s="5"/>
      <c r="I7" s="5" t="s">
        <v>12</v>
      </c>
      <c r="J7" s="5"/>
      <c r="K7" s="5"/>
      <c r="L7" s="5"/>
      <c r="M7" s="5"/>
      <c r="N7" s="5"/>
      <c r="O7" s="5"/>
      <c r="P7" s="5" t="s">
        <v>5</v>
      </c>
      <c r="Q7" s="5"/>
      <c r="R7" s="5"/>
      <c r="S7" s="5"/>
      <c r="T7" s="5"/>
      <c r="U7" s="5"/>
      <c r="V7" s="5"/>
      <c r="W7" s="5" t="s">
        <v>14</v>
      </c>
      <c r="X7" s="5"/>
      <c r="Y7" s="5"/>
      <c r="Z7" s="5"/>
      <c r="AA7" s="5"/>
      <c r="AB7" s="5"/>
      <c r="AC7" s="5"/>
      <c r="AD7" s="5" t="s">
        <v>4</v>
      </c>
      <c r="AE7" s="5"/>
      <c r="AF7" s="5"/>
      <c r="AG7" s="5"/>
      <c r="AH7" s="5"/>
      <c r="AI7" s="5"/>
      <c r="AJ7" s="5"/>
      <c r="AK7" s="3"/>
      <c r="AL7" s="5" t="s">
        <v>0</v>
      </c>
      <c r="AM7" s="5"/>
      <c r="AN7" s="5"/>
      <c r="AO7" s="5"/>
      <c r="AP7" s="5"/>
      <c r="AQ7" s="5"/>
      <c r="AR7" s="5"/>
      <c r="AS7" s="5"/>
      <c r="AT7" s="5" t="s">
        <v>10</v>
      </c>
      <c r="AU7" s="5"/>
      <c r="AV7" s="5"/>
      <c r="AW7" s="5"/>
      <c r="AX7" s="5"/>
      <c r="AY7" s="5"/>
      <c r="AZ7" s="5"/>
      <c r="BA7" s="5"/>
      <c r="BB7" s="5" t="s">
        <v>16</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Cd2</v>
      </c>
      <c r="X8" s="6"/>
      <c r="Y8" s="6"/>
      <c r="Z8" s="6"/>
      <c r="AA8" s="6"/>
      <c r="AB8" s="6"/>
      <c r="AC8" s="6"/>
      <c r="AD8" s="20" t="str">
        <f>データ!$M$6</f>
        <v>非設置</v>
      </c>
      <c r="AE8" s="20"/>
      <c r="AF8" s="20"/>
      <c r="AG8" s="20"/>
      <c r="AH8" s="20"/>
      <c r="AI8" s="20"/>
      <c r="AJ8" s="20"/>
      <c r="AK8" s="3"/>
      <c r="AL8" s="21">
        <f>データ!S6</f>
        <v>10187</v>
      </c>
      <c r="AM8" s="21"/>
      <c r="AN8" s="21"/>
      <c r="AO8" s="21"/>
      <c r="AP8" s="21"/>
      <c r="AQ8" s="21"/>
      <c r="AR8" s="21"/>
      <c r="AS8" s="21"/>
      <c r="AT8" s="7">
        <f>データ!T6</f>
        <v>217.09</v>
      </c>
      <c r="AU8" s="7"/>
      <c r="AV8" s="7"/>
      <c r="AW8" s="7"/>
      <c r="AX8" s="7"/>
      <c r="AY8" s="7"/>
      <c r="AZ8" s="7"/>
      <c r="BA8" s="7"/>
      <c r="BB8" s="7">
        <f>データ!U6</f>
        <v>46.93</v>
      </c>
      <c r="BC8" s="7"/>
      <c r="BD8" s="7"/>
      <c r="BE8" s="7"/>
      <c r="BF8" s="7"/>
      <c r="BG8" s="7"/>
      <c r="BH8" s="7"/>
      <c r="BI8" s="7"/>
      <c r="BJ8" s="3"/>
      <c r="BK8" s="3"/>
      <c r="BL8" s="27" t="s">
        <v>11</v>
      </c>
      <c r="BM8" s="37"/>
      <c r="BN8" s="44" t="s">
        <v>19</v>
      </c>
      <c r="BO8" s="44"/>
      <c r="BP8" s="44"/>
      <c r="BQ8" s="44"/>
      <c r="BR8" s="44"/>
      <c r="BS8" s="44"/>
      <c r="BT8" s="44"/>
      <c r="BU8" s="44"/>
      <c r="BV8" s="44"/>
      <c r="BW8" s="44"/>
      <c r="BX8" s="44"/>
      <c r="BY8" s="48"/>
    </row>
    <row r="9" spans="1:78" ht="18.75" customHeight="1">
      <c r="A9" s="2"/>
      <c r="B9" s="5" t="s">
        <v>21</v>
      </c>
      <c r="C9" s="5"/>
      <c r="D9" s="5"/>
      <c r="E9" s="5"/>
      <c r="F9" s="5"/>
      <c r="G9" s="5"/>
      <c r="H9" s="5"/>
      <c r="I9" s="5" t="s">
        <v>22</v>
      </c>
      <c r="J9" s="5"/>
      <c r="K9" s="5"/>
      <c r="L9" s="5"/>
      <c r="M9" s="5"/>
      <c r="N9" s="5"/>
      <c r="O9" s="5"/>
      <c r="P9" s="5" t="s">
        <v>23</v>
      </c>
      <c r="Q9" s="5"/>
      <c r="R9" s="5"/>
      <c r="S9" s="5"/>
      <c r="T9" s="5"/>
      <c r="U9" s="5"/>
      <c r="V9" s="5"/>
      <c r="W9" s="5" t="s">
        <v>26</v>
      </c>
      <c r="X9" s="5"/>
      <c r="Y9" s="5"/>
      <c r="Z9" s="5"/>
      <c r="AA9" s="5"/>
      <c r="AB9" s="5"/>
      <c r="AC9" s="5"/>
      <c r="AD9" s="5" t="s">
        <v>20</v>
      </c>
      <c r="AE9" s="5"/>
      <c r="AF9" s="5"/>
      <c r="AG9" s="5"/>
      <c r="AH9" s="5"/>
      <c r="AI9" s="5"/>
      <c r="AJ9" s="5"/>
      <c r="AK9" s="3"/>
      <c r="AL9" s="5" t="s">
        <v>29</v>
      </c>
      <c r="AM9" s="5"/>
      <c r="AN9" s="5"/>
      <c r="AO9" s="5"/>
      <c r="AP9" s="5"/>
      <c r="AQ9" s="5"/>
      <c r="AR9" s="5"/>
      <c r="AS9" s="5"/>
      <c r="AT9" s="5" t="s">
        <v>30</v>
      </c>
      <c r="AU9" s="5"/>
      <c r="AV9" s="5"/>
      <c r="AW9" s="5"/>
      <c r="AX9" s="5"/>
      <c r="AY9" s="5"/>
      <c r="AZ9" s="5"/>
      <c r="BA9" s="5"/>
      <c r="BB9" s="5" t="s">
        <v>33</v>
      </c>
      <c r="BC9" s="5"/>
      <c r="BD9" s="5"/>
      <c r="BE9" s="5"/>
      <c r="BF9" s="5"/>
      <c r="BG9" s="5"/>
      <c r="BH9" s="5"/>
      <c r="BI9" s="5"/>
      <c r="BJ9" s="3"/>
      <c r="BK9" s="3"/>
      <c r="BL9" s="28" t="s">
        <v>34</v>
      </c>
      <c r="BM9" s="38"/>
      <c r="BN9" s="45" t="s">
        <v>36</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41.98</v>
      </c>
      <c r="Q10" s="7"/>
      <c r="R10" s="7"/>
      <c r="S10" s="7"/>
      <c r="T10" s="7"/>
      <c r="U10" s="7"/>
      <c r="V10" s="7"/>
      <c r="W10" s="7">
        <f>データ!Q6</f>
        <v>100</v>
      </c>
      <c r="X10" s="7"/>
      <c r="Y10" s="7"/>
      <c r="Z10" s="7"/>
      <c r="AA10" s="7"/>
      <c r="AB10" s="7"/>
      <c r="AC10" s="7"/>
      <c r="AD10" s="21">
        <f>データ!R6</f>
        <v>2980</v>
      </c>
      <c r="AE10" s="21"/>
      <c r="AF10" s="21"/>
      <c r="AG10" s="21"/>
      <c r="AH10" s="21"/>
      <c r="AI10" s="21"/>
      <c r="AJ10" s="21"/>
      <c r="AK10" s="2"/>
      <c r="AL10" s="21">
        <f>データ!V6</f>
        <v>4249</v>
      </c>
      <c r="AM10" s="21"/>
      <c r="AN10" s="21"/>
      <c r="AO10" s="21"/>
      <c r="AP10" s="21"/>
      <c r="AQ10" s="21"/>
      <c r="AR10" s="21"/>
      <c r="AS10" s="21"/>
      <c r="AT10" s="7">
        <f>データ!W6</f>
        <v>1.84</v>
      </c>
      <c r="AU10" s="7"/>
      <c r="AV10" s="7"/>
      <c r="AW10" s="7"/>
      <c r="AX10" s="7"/>
      <c r="AY10" s="7"/>
      <c r="AZ10" s="7"/>
      <c r="BA10" s="7"/>
      <c r="BB10" s="7">
        <f>データ!X6</f>
        <v>2309.2399999999998</v>
      </c>
      <c r="BC10" s="7"/>
      <c r="BD10" s="7"/>
      <c r="BE10" s="7"/>
      <c r="BF10" s="7"/>
      <c r="BG10" s="7"/>
      <c r="BH10" s="7"/>
      <c r="BI10" s="7"/>
      <c r="BJ10" s="2"/>
      <c r="BK10" s="2"/>
      <c r="BL10" s="29" t="s">
        <v>37</v>
      </c>
      <c r="BM10" s="39"/>
      <c r="BN10" s="46" t="s">
        <v>15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8</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44</v>
      </c>
      <c r="C85" s="12"/>
      <c r="D85" s="12"/>
      <c r="E85" s="12" t="s">
        <v>46</v>
      </c>
      <c r="F85" s="12" t="s">
        <v>47</v>
      </c>
      <c r="G85" s="12" t="s">
        <v>48</v>
      </c>
      <c r="H85" s="12" t="s">
        <v>41</v>
      </c>
      <c r="I85" s="12" t="s">
        <v>7</v>
      </c>
      <c r="J85" s="12" t="s">
        <v>49</v>
      </c>
      <c r="K85" s="12" t="s">
        <v>50</v>
      </c>
      <c r="L85" s="12" t="s">
        <v>32</v>
      </c>
      <c r="M85" s="12" t="s">
        <v>35</v>
      </c>
      <c r="N85" s="12" t="s">
        <v>51</v>
      </c>
      <c r="O85" s="12" t="s">
        <v>53</v>
      </c>
    </row>
    <row r="86" spans="1:78" hidden="1">
      <c r="B86" s="12"/>
      <c r="C86" s="12"/>
      <c r="D86" s="12"/>
      <c r="E86" s="12" t="str">
        <f>データ!AI6</f>
        <v/>
      </c>
      <c r="F86" s="12" t="s">
        <v>38</v>
      </c>
      <c r="G86" s="12" t="s">
        <v>38</v>
      </c>
      <c r="H86" s="12" t="str">
        <f>データ!BP6</f>
        <v>【652.82】</v>
      </c>
      <c r="I86" s="12" t="str">
        <f>データ!CA6</f>
        <v>【97.61】</v>
      </c>
      <c r="J86" s="12" t="str">
        <f>データ!CL6</f>
        <v>【138.29】</v>
      </c>
      <c r="K86" s="12" t="str">
        <f>データ!CW6</f>
        <v>【59.10】</v>
      </c>
      <c r="L86" s="12" t="str">
        <f>データ!DH6</f>
        <v>【95.82】</v>
      </c>
      <c r="M86" s="12" t="s">
        <v>38</v>
      </c>
      <c r="N86" s="12" t="s">
        <v>38</v>
      </c>
      <c r="O86" s="12" t="str">
        <f>データ!EO6</f>
        <v>【0.23】</v>
      </c>
    </row>
  </sheetData>
  <sheetProtection algorithmName="SHA-512" hashValue="nNwjh186jqnLqjQh9LsfqKnJ9AQDs0Ufz/KM/x2V+CBE6vJ2sHD3T4Hq8/BfboI4YqKHR1Yq8UL6IEfCNzj7NQ==" saltValue="EIFE+smhbTHgypzziG5ty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O13"/>
  <sheetViews>
    <sheetView showGridLines="0" workbookViewId="0"/>
  </sheetViews>
  <sheetFormatPr defaultRowHeight="13.5"/>
  <cols>
    <col min="2" max="144" width="11.875" customWidth="1"/>
  </cols>
  <sheetData>
    <row r="1" spans="1:145">
      <c r="A1" t="s">
        <v>54</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18</v>
      </c>
      <c r="B3" s="58" t="s">
        <v>31</v>
      </c>
      <c r="C3" s="58" t="s">
        <v>58</v>
      </c>
      <c r="D3" s="58" t="s">
        <v>59</v>
      </c>
      <c r="E3" s="58" t="s">
        <v>3</v>
      </c>
      <c r="F3" s="58" t="s">
        <v>2</v>
      </c>
      <c r="G3" s="58" t="s">
        <v>25</v>
      </c>
      <c r="H3" s="65" t="s">
        <v>55</v>
      </c>
      <c r="I3" s="68"/>
      <c r="J3" s="68"/>
      <c r="K3" s="68"/>
      <c r="L3" s="68"/>
      <c r="M3" s="68"/>
      <c r="N3" s="68"/>
      <c r="O3" s="68"/>
      <c r="P3" s="68"/>
      <c r="Q3" s="68"/>
      <c r="R3" s="68"/>
      <c r="S3" s="68"/>
      <c r="T3" s="68"/>
      <c r="U3" s="68"/>
      <c r="V3" s="68"/>
      <c r="W3" s="68"/>
      <c r="X3" s="73"/>
      <c r="Y3" s="76" t="s">
        <v>52</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9</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60</v>
      </c>
      <c r="B4" s="59"/>
      <c r="C4" s="59"/>
      <c r="D4" s="59"/>
      <c r="E4" s="59"/>
      <c r="F4" s="59"/>
      <c r="G4" s="59"/>
      <c r="H4" s="66"/>
      <c r="I4" s="69"/>
      <c r="J4" s="69"/>
      <c r="K4" s="69"/>
      <c r="L4" s="69"/>
      <c r="M4" s="69"/>
      <c r="N4" s="69"/>
      <c r="O4" s="69"/>
      <c r="P4" s="69"/>
      <c r="Q4" s="69"/>
      <c r="R4" s="69"/>
      <c r="S4" s="69"/>
      <c r="T4" s="69"/>
      <c r="U4" s="69"/>
      <c r="V4" s="69"/>
      <c r="W4" s="69"/>
      <c r="X4" s="74"/>
      <c r="Y4" s="77" t="s">
        <v>24</v>
      </c>
      <c r="Z4" s="77"/>
      <c r="AA4" s="77"/>
      <c r="AB4" s="77"/>
      <c r="AC4" s="77"/>
      <c r="AD4" s="77"/>
      <c r="AE4" s="77"/>
      <c r="AF4" s="77"/>
      <c r="AG4" s="77"/>
      <c r="AH4" s="77"/>
      <c r="AI4" s="77"/>
      <c r="AJ4" s="77" t="s">
        <v>45</v>
      </c>
      <c r="AK4" s="77"/>
      <c r="AL4" s="77"/>
      <c r="AM4" s="77"/>
      <c r="AN4" s="77"/>
      <c r="AO4" s="77"/>
      <c r="AP4" s="77"/>
      <c r="AQ4" s="77"/>
      <c r="AR4" s="77"/>
      <c r="AS4" s="77"/>
      <c r="AT4" s="77"/>
      <c r="AU4" s="77" t="s">
        <v>27</v>
      </c>
      <c r="AV4" s="77"/>
      <c r="AW4" s="77"/>
      <c r="AX4" s="77"/>
      <c r="AY4" s="77"/>
      <c r="AZ4" s="77"/>
      <c r="BA4" s="77"/>
      <c r="BB4" s="77"/>
      <c r="BC4" s="77"/>
      <c r="BD4" s="77"/>
      <c r="BE4" s="77"/>
      <c r="BF4" s="77" t="s">
        <v>62</v>
      </c>
      <c r="BG4" s="77"/>
      <c r="BH4" s="77"/>
      <c r="BI4" s="77"/>
      <c r="BJ4" s="77"/>
      <c r="BK4" s="77"/>
      <c r="BL4" s="77"/>
      <c r="BM4" s="77"/>
      <c r="BN4" s="77"/>
      <c r="BO4" s="77"/>
      <c r="BP4" s="77"/>
      <c r="BQ4" s="77" t="s">
        <v>13</v>
      </c>
      <c r="BR4" s="77"/>
      <c r="BS4" s="77"/>
      <c r="BT4" s="77"/>
      <c r="BU4" s="77"/>
      <c r="BV4" s="77"/>
      <c r="BW4" s="77"/>
      <c r="BX4" s="77"/>
      <c r="BY4" s="77"/>
      <c r="BZ4" s="77"/>
      <c r="CA4" s="77"/>
      <c r="CB4" s="77" t="s">
        <v>61</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c r="A5" s="56" t="s">
        <v>69</v>
      </c>
      <c r="B5" s="60"/>
      <c r="C5" s="60"/>
      <c r="D5" s="60"/>
      <c r="E5" s="60"/>
      <c r="F5" s="60"/>
      <c r="G5" s="60"/>
      <c r="H5" s="67" t="s">
        <v>57</v>
      </c>
      <c r="I5" s="67" t="s">
        <v>70</v>
      </c>
      <c r="J5" s="67" t="s">
        <v>71</v>
      </c>
      <c r="K5" s="67" t="s">
        <v>72</v>
      </c>
      <c r="L5" s="67" t="s">
        <v>73</v>
      </c>
      <c r="M5" s="67" t="s">
        <v>4</v>
      </c>
      <c r="N5" s="67" t="s">
        <v>74</v>
      </c>
      <c r="O5" s="67" t="s">
        <v>75</v>
      </c>
      <c r="P5" s="67" t="s">
        <v>76</v>
      </c>
      <c r="Q5" s="67" t="s">
        <v>77</v>
      </c>
      <c r="R5" s="67" t="s">
        <v>78</v>
      </c>
      <c r="S5" s="67" t="s">
        <v>79</v>
      </c>
      <c r="T5" s="67" t="s">
        <v>80</v>
      </c>
      <c r="U5" s="67" t="s">
        <v>63</v>
      </c>
      <c r="V5" s="67" t="s">
        <v>81</v>
      </c>
      <c r="W5" s="67" t="s">
        <v>82</v>
      </c>
      <c r="X5" s="67" t="s">
        <v>83</v>
      </c>
      <c r="Y5" s="67" t="s">
        <v>84</v>
      </c>
      <c r="Z5" s="67" t="s">
        <v>85</v>
      </c>
      <c r="AA5" s="67" t="s">
        <v>86</v>
      </c>
      <c r="AB5" s="67" t="s">
        <v>87</v>
      </c>
      <c r="AC5" s="67" t="s">
        <v>88</v>
      </c>
      <c r="AD5" s="67" t="s">
        <v>90</v>
      </c>
      <c r="AE5" s="67" t="s">
        <v>91</v>
      </c>
      <c r="AF5" s="67" t="s">
        <v>92</v>
      </c>
      <c r="AG5" s="67" t="s">
        <v>93</v>
      </c>
      <c r="AH5" s="67" t="s">
        <v>94</v>
      </c>
      <c r="AI5" s="67" t="s">
        <v>44</v>
      </c>
      <c r="AJ5" s="67" t="s">
        <v>84</v>
      </c>
      <c r="AK5" s="67" t="s">
        <v>85</v>
      </c>
      <c r="AL5" s="67" t="s">
        <v>86</v>
      </c>
      <c r="AM5" s="67" t="s">
        <v>87</v>
      </c>
      <c r="AN5" s="67" t="s">
        <v>88</v>
      </c>
      <c r="AO5" s="67" t="s">
        <v>90</v>
      </c>
      <c r="AP5" s="67" t="s">
        <v>91</v>
      </c>
      <c r="AQ5" s="67" t="s">
        <v>92</v>
      </c>
      <c r="AR5" s="67" t="s">
        <v>93</v>
      </c>
      <c r="AS5" s="67" t="s">
        <v>94</v>
      </c>
      <c r="AT5" s="67" t="s">
        <v>89</v>
      </c>
      <c r="AU5" s="67" t="s">
        <v>84</v>
      </c>
      <c r="AV5" s="67" t="s">
        <v>85</v>
      </c>
      <c r="AW5" s="67" t="s">
        <v>86</v>
      </c>
      <c r="AX5" s="67" t="s">
        <v>87</v>
      </c>
      <c r="AY5" s="67" t="s">
        <v>88</v>
      </c>
      <c r="AZ5" s="67" t="s">
        <v>90</v>
      </c>
      <c r="BA5" s="67" t="s">
        <v>91</v>
      </c>
      <c r="BB5" s="67" t="s">
        <v>92</v>
      </c>
      <c r="BC5" s="67" t="s">
        <v>93</v>
      </c>
      <c r="BD5" s="67" t="s">
        <v>94</v>
      </c>
      <c r="BE5" s="67" t="s">
        <v>89</v>
      </c>
      <c r="BF5" s="67" t="s">
        <v>84</v>
      </c>
      <c r="BG5" s="67" t="s">
        <v>85</v>
      </c>
      <c r="BH5" s="67" t="s">
        <v>86</v>
      </c>
      <c r="BI5" s="67" t="s">
        <v>87</v>
      </c>
      <c r="BJ5" s="67" t="s">
        <v>88</v>
      </c>
      <c r="BK5" s="67" t="s">
        <v>90</v>
      </c>
      <c r="BL5" s="67" t="s">
        <v>91</v>
      </c>
      <c r="BM5" s="67" t="s">
        <v>92</v>
      </c>
      <c r="BN5" s="67" t="s">
        <v>93</v>
      </c>
      <c r="BO5" s="67" t="s">
        <v>94</v>
      </c>
      <c r="BP5" s="67" t="s">
        <v>89</v>
      </c>
      <c r="BQ5" s="67" t="s">
        <v>84</v>
      </c>
      <c r="BR5" s="67" t="s">
        <v>85</v>
      </c>
      <c r="BS5" s="67" t="s">
        <v>86</v>
      </c>
      <c r="BT5" s="67" t="s">
        <v>87</v>
      </c>
      <c r="BU5" s="67" t="s">
        <v>88</v>
      </c>
      <c r="BV5" s="67" t="s">
        <v>90</v>
      </c>
      <c r="BW5" s="67" t="s">
        <v>91</v>
      </c>
      <c r="BX5" s="67" t="s">
        <v>92</v>
      </c>
      <c r="BY5" s="67" t="s">
        <v>93</v>
      </c>
      <c r="BZ5" s="67" t="s">
        <v>94</v>
      </c>
      <c r="CA5" s="67" t="s">
        <v>89</v>
      </c>
      <c r="CB5" s="67" t="s">
        <v>84</v>
      </c>
      <c r="CC5" s="67" t="s">
        <v>85</v>
      </c>
      <c r="CD5" s="67" t="s">
        <v>86</v>
      </c>
      <c r="CE5" s="67" t="s">
        <v>87</v>
      </c>
      <c r="CF5" s="67" t="s">
        <v>88</v>
      </c>
      <c r="CG5" s="67" t="s">
        <v>90</v>
      </c>
      <c r="CH5" s="67" t="s">
        <v>91</v>
      </c>
      <c r="CI5" s="67" t="s">
        <v>92</v>
      </c>
      <c r="CJ5" s="67" t="s">
        <v>93</v>
      </c>
      <c r="CK5" s="67" t="s">
        <v>94</v>
      </c>
      <c r="CL5" s="67" t="s">
        <v>89</v>
      </c>
      <c r="CM5" s="67" t="s">
        <v>84</v>
      </c>
      <c r="CN5" s="67" t="s">
        <v>85</v>
      </c>
      <c r="CO5" s="67" t="s">
        <v>86</v>
      </c>
      <c r="CP5" s="67" t="s">
        <v>87</v>
      </c>
      <c r="CQ5" s="67" t="s">
        <v>88</v>
      </c>
      <c r="CR5" s="67" t="s">
        <v>90</v>
      </c>
      <c r="CS5" s="67" t="s">
        <v>91</v>
      </c>
      <c r="CT5" s="67" t="s">
        <v>92</v>
      </c>
      <c r="CU5" s="67" t="s">
        <v>93</v>
      </c>
      <c r="CV5" s="67" t="s">
        <v>94</v>
      </c>
      <c r="CW5" s="67" t="s">
        <v>89</v>
      </c>
      <c r="CX5" s="67" t="s">
        <v>84</v>
      </c>
      <c r="CY5" s="67" t="s">
        <v>85</v>
      </c>
      <c r="CZ5" s="67" t="s">
        <v>86</v>
      </c>
      <c r="DA5" s="67" t="s">
        <v>87</v>
      </c>
      <c r="DB5" s="67" t="s">
        <v>88</v>
      </c>
      <c r="DC5" s="67" t="s">
        <v>90</v>
      </c>
      <c r="DD5" s="67" t="s">
        <v>91</v>
      </c>
      <c r="DE5" s="67" t="s">
        <v>92</v>
      </c>
      <c r="DF5" s="67" t="s">
        <v>93</v>
      </c>
      <c r="DG5" s="67" t="s">
        <v>94</v>
      </c>
      <c r="DH5" s="67" t="s">
        <v>89</v>
      </c>
      <c r="DI5" s="67" t="s">
        <v>84</v>
      </c>
      <c r="DJ5" s="67" t="s">
        <v>85</v>
      </c>
      <c r="DK5" s="67" t="s">
        <v>86</v>
      </c>
      <c r="DL5" s="67" t="s">
        <v>87</v>
      </c>
      <c r="DM5" s="67" t="s">
        <v>88</v>
      </c>
      <c r="DN5" s="67" t="s">
        <v>90</v>
      </c>
      <c r="DO5" s="67" t="s">
        <v>91</v>
      </c>
      <c r="DP5" s="67" t="s">
        <v>92</v>
      </c>
      <c r="DQ5" s="67" t="s">
        <v>93</v>
      </c>
      <c r="DR5" s="67" t="s">
        <v>94</v>
      </c>
      <c r="DS5" s="67" t="s">
        <v>89</v>
      </c>
      <c r="DT5" s="67" t="s">
        <v>84</v>
      </c>
      <c r="DU5" s="67" t="s">
        <v>85</v>
      </c>
      <c r="DV5" s="67" t="s">
        <v>86</v>
      </c>
      <c r="DW5" s="67" t="s">
        <v>87</v>
      </c>
      <c r="DX5" s="67" t="s">
        <v>88</v>
      </c>
      <c r="DY5" s="67" t="s">
        <v>90</v>
      </c>
      <c r="DZ5" s="67" t="s">
        <v>91</v>
      </c>
      <c r="EA5" s="67" t="s">
        <v>92</v>
      </c>
      <c r="EB5" s="67" t="s">
        <v>93</v>
      </c>
      <c r="EC5" s="67" t="s">
        <v>94</v>
      </c>
      <c r="ED5" s="67" t="s">
        <v>89</v>
      </c>
      <c r="EE5" s="67" t="s">
        <v>84</v>
      </c>
      <c r="EF5" s="67" t="s">
        <v>85</v>
      </c>
      <c r="EG5" s="67" t="s">
        <v>86</v>
      </c>
      <c r="EH5" s="67" t="s">
        <v>87</v>
      </c>
      <c r="EI5" s="67" t="s">
        <v>88</v>
      </c>
      <c r="EJ5" s="67" t="s">
        <v>90</v>
      </c>
      <c r="EK5" s="67" t="s">
        <v>91</v>
      </c>
      <c r="EL5" s="67" t="s">
        <v>92</v>
      </c>
      <c r="EM5" s="67" t="s">
        <v>93</v>
      </c>
      <c r="EN5" s="67" t="s">
        <v>94</v>
      </c>
      <c r="EO5" s="67" t="s">
        <v>89</v>
      </c>
    </row>
    <row r="6" spans="1:145" s="55" customFormat="1">
      <c r="A6" s="56" t="s">
        <v>95</v>
      </c>
      <c r="B6" s="61">
        <f t="shared" ref="B6:X6" si="1">B7</f>
        <v>2022</v>
      </c>
      <c r="C6" s="61">
        <f t="shared" si="1"/>
        <v>23019</v>
      </c>
      <c r="D6" s="61">
        <f t="shared" si="1"/>
        <v>47</v>
      </c>
      <c r="E6" s="61">
        <f t="shared" si="1"/>
        <v>17</v>
      </c>
      <c r="F6" s="61">
        <f t="shared" si="1"/>
        <v>1</v>
      </c>
      <c r="G6" s="61">
        <f t="shared" si="1"/>
        <v>0</v>
      </c>
      <c r="H6" s="61" t="str">
        <f t="shared" si="1"/>
        <v>青森県　平内町</v>
      </c>
      <c r="I6" s="61" t="str">
        <f t="shared" si="1"/>
        <v>法非適用</v>
      </c>
      <c r="J6" s="61" t="str">
        <f t="shared" si="1"/>
        <v>下水道事業</v>
      </c>
      <c r="K6" s="61" t="str">
        <f t="shared" si="1"/>
        <v>公共下水道</v>
      </c>
      <c r="L6" s="61" t="str">
        <f t="shared" si="1"/>
        <v>Cd2</v>
      </c>
      <c r="M6" s="61" t="str">
        <f t="shared" si="1"/>
        <v>非設置</v>
      </c>
      <c r="N6" s="70" t="str">
        <f t="shared" si="1"/>
        <v>-</v>
      </c>
      <c r="O6" s="70" t="str">
        <f t="shared" si="1"/>
        <v>該当数値なし</v>
      </c>
      <c r="P6" s="70">
        <f t="shared" si="1"/>
        <v>41.98</v>
      </c>
      <c r="Q6" s="70">
        <f t="shared" si="1"/>
        <v>100</v>
      </c>
      <c r="R6" s="70">
        <f t="shared" si="1"/>
        <v>2980</v>
      </c>
      <c r="S6" s="70">
        <f t="shared" si="1"/>
        <v>10187</v>
      </c>
      <c r="T6" s="70">
        <f t="shared" si="1"/>
        <v>217.09</v>
      </c>
      <c r="U6" s="70">
        <f t="shared" si="1"/>
        <v>46.93</v>
      </c>
      <c r="V6" s="70">
        <f t="shared" si="1"/>
        <v>4249</v>
      </c>
      <c r="W6" s="70">
        <f t="shared" si="1"/>
        <v>1.84</v>
      </c>
      <c r="X6" s="70">
        <f t="shared" si="1"/>
        <v>2309.2399999999998</v>
      </c>
      <c r="Y6" s="78">
        <f t="shared" ref="Y6:AH6" si="2">IF(Y7="",NA(),Y7)</f>
        <v>58</v>
      </c>
      <c r="Z6" s="78">
        <f t="shared" si="2"/>
        <v>59.63</v>
      </c>
      <c r="AA6" s="78">
        <f t="shared" si="2"/>
        <v>46.69</v>
      </c>
      <c r="AB6" s="78">
        <f t="shared" si="2"/>
        <v>57.53</v>
      </c>
      <c r="AC6" s="78">
        <f t="shared" si="2"/>
        <v>58.13</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0">
        <f t="shared" ref="BF6:BO6" si="5">IF(BF7="",NA(),BF7)</f>
        <v>0</v>
      </c>
      <c r="BG6" s="70">
        <f t="shared" si="5"/>
        <v>0</v>
      </c>
      <c r="BH6" s="70">
        <f t="shared" si="5"/>
        <v>0</v>
      </c>
      <c r="BI6" s="70">
        <f t="shared" si="5"/>
        <v>0</v>
      </c>
      <c r="BJ6" s="70">
        <f t="shared" si="5"/>
        <v>0</v>
      </c>
      <c r="BK6" s="78">
        <f t="shared" si="5"/>
        <v>722.53</v>
      </c>
      <c r="BL6" s="78">
        <f t="shared" si="5"/>
        <v>808.77</v>
      </c>
      <c r="BM6" s="78">
        <f t="shared" si="5"/>
        <v>560.16</v>
      </c>
      <c r="BN6" s="78">
        <f t="shared" si="5"/>
        <v>1108.8</v>
      </c>
      <c r="BO6" s="78">
        <f t="shared" si="5"/>
        <v>1194.56</v>
      </c>
      <c r="BP6" s="70" t="str">
        <f>IF(BP7="","",IF(BP7="-","【-】","【"&amp;SUBSTITUTE(TEXT(BP7,"#,##0.00"),"-","△")&amp;"】"))</f>
        <v>【652.82】</v>
      </c>
      <c r="BQ6" s="78">
        <f t="shared" ref="BQ6:BZ6" si="6">IF(BQ7="",NA(),BQ7)</f>
        <v>61.21</v>
      </c>
      <c r="BR6" s="78">
        <f t="shared" si="6"/>
        <v>53.62</v>
      </c>
      <c r="BS6" s="78">
        <f t="shared" si="6"/>
        <v>60.59</v>
      </c>
      <c r="BT6" s="78">
        <f t="shared" si="6"/>
        <v>62.53</v>
      </c>
      <c r="BU6" s="78">
        <f t="shared" si="6"/>
        <v>59.87</v>
      </c>
      <c r="BV6" s="78">
        <f t="shared" si="6"/>
        <v>74.61</v>
      </c>
      <c r="BW6" s="78">
        <f t="shared" si="6"/>
        <v>48.2</v>
      </c>
      <c r="BX6" s="78">
        <f t="shared" si="6"/>
        <v>30.88</v>
      </c>
      <c r="BY6" s="78">
        <f t="shared" si="6"/>
        <v>79.63</v>
      </c>
      <c r="BZ6" s="78">
        <f t="shared" si="6"/>
        <v>76.78</v>
      </c>
      <c r="CA6" s="70" t="str">
        <f>IF(CA7="","",IF(CA7="-","【-】","【"&amp;SUBSTITUTE(TEXT(CA7,"#,##0.00"),"-","△")&amp;"】"))</f>
        <v>【97.61】</v>
      </c>
      <c r="CB6" s="78">
        <f t="shared" ref="CB6:CK6" si="7">IF(CB7="",NA(),CB7)</f>
        <v>256.20999999999998</v>
      </c>
      <c r="CC6" s="78">
        <f t="shared" si="7"/>
        <v>291.05</v>
      </c>
      <c r="CD6" s="78">
        <f t="shared" si="7"/>
        <v>256.38</v>
      </c>
      <c r="CE6" s="78">
        <f t="shared" si="7"/>
        <v>253.59</v>
      </c>
      <c r="CF6" s="78">
        <f t="shared" si="7"/>
        <v>256.18</v>
      </c>
      <c r="CG6" s="78">
        <f t="shared" si="7"/>
        <v>233.5</v>
      </c>
      <c r="CH6" s="78">
        <f t="shared" si="7"/>
        <v>345.96</v>
      </c>
      <c r="CI6" s="78">
        <f t="shared" si="7"/>
        <v>525.91999999999996</v>
      </c>
      <c r="CJ6" s="78">
        <f t="shared" si="7"/>
        <v>213.66</v>
      </c>
      <c r="CK6" s="78">
        <f t="shared" si="7"/>
        <v>224.31</v>
      </c>
      <c r="CL6" s="70" t="str">
        <f>IF(CL7="","",IF(CL7="-","【-】","【"&amp;SUBSTITUTE(TEXT(CL7,"#,##0.00"),"-","△")&amp;"】"))</f>
        <v>【138.29】</v>
      </c>
      <c r="CM6" s="78">
        <f t="shared" ref="CM6:CV6" si="8">IF(CM7="",NA(),CM7)</f>
        <v>34.299999999999997</v>
      </c>
      <c r="CN6" s="78">
        <f t="shared" si="8"/>
        <v>35.299999999999997</v>
      </c>
      <c r="CO6" s="78">
        <f t="shared" si="8"/>
        <v>38</v>
      </c>
      <c r="CP6" s="78">
        <f t="shared" si="8"/>
        <v>38.799999999999997</v>
      </c>
      <c r="CQ6" s="78">
        <f t="shared" si="8"/>
        <v>39.9</v>
      </c>
      <c r="CR6" s="78">
        <f t="shared" si="8"/>
        <v>45.44</v>
      </c>
      <c r="CS6" s="78">
        <f t="shared" si="8"/>
        <v>39.51</v>
      </c>
      <c r="CT6" s="78">
        <f t="shared" si="8"/>
        <v>41.6</v>
      </c>
      <c r="CU6" s="78">
        <f t="shared" si="8"/>
        <v>48.19</v>
      </c>
      <c r="CV6" s="78">
        <f t="shared" si="8"/>
        <v>47.32</v>
      </c>
      <c r="CW6" s="70" t="str">
        <f>IF(CW7="","",IF(CW7="-","【-】","【"&amp;SUBSTITUTE(TEXT(CW7,"#,##0.00"),"-","△")&amp;"】"))</f>
        <v>【59.10】</v>
      </c>
      <c r="CX6" s="78">
        <f t="shared" ref="CX6:DG6" si="9">IF(CX7="",NA(),CX7)</f>
        <v>39.65</v>
      </c>
      <c r="CY6" s="78">
        <f t="shared" si="9"/>
        <v>43.11</v>
      </c>
      <c r="CZ6" s="78">
        <f t="shared" si="9"/>
        <v>44.17</v>
      </c>
      <c r="DA6" s="78">
        <f t="shared" si="9"/>
        <v>44.28</v>
      </c>
      <c r="DB6" s="78">
        <f t="shared" si="9"/>
        <v>45.12</v>
      </c>
      <c r="DC6" s="78">
        <f t="shared" si="9"/>
        <v>65.97</v>
      </c>
      <c r="DD6" s="78">
        <f t="shared" si="9"/>
        <v>61.03</v>
      </c>
      <c r="DE6" s="78">
        <f t="shared" si="9"/>
        <v>64.790000000000006</v>
      </c>
      <c r="DF6" s="78">
        <f t="shared" si="9"/>
        <v>82.26</v>
      </c>
      <c r="DG6" s="78">
        <f t="shared" si="9"/>
        <v>81.33</v>
      </c>
      <c r="DH6" s="70" t="str">
        <f>IF(DH7="","",IF(DH7="-","【-】","【"&amp;SUBSTITUTE(TEXT(DH7,"#,##0.00"),"-","△")&amp;"】"))</f>
        <v>【95.82】</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0.25</v>
      </c>
      <c r="EK6" s="70">
        <f t="shared" si="12"/>
        <v>0</v>
      </c>
      <c r="EL6" s="70">
        <f t="shared" si="12"/>
        <v>0</v>
      </c>
      <c r="EM6" s="78">
        <f t="shared" si="12"/>
        <v>0.1</v>
      </c>
      <c r="EN6" s="78">
        <f t="shared" si="12"/>
        <v>9.e-002</v>
      </c>
      <c r="EO6" s="70" t="str">
        <f>IF(EO7="","",IF(EO7="-","【-】","【"&amp;SUBSTITUTE(TEXT(EO7,"#,##0.00"),"-","△")&amp;"】"))</f>
        <v>【0.23】</v>
      </c>
    </row>
    <row r="7" spans="1:145" s="55" customFormat="1">
      <c r="A7" s="56"/>
      <c r="B7" s="62">
        <v>2022</v>
      </c>
      <c r="C7" s="62">
        <v>23019</v>
      </c>
      <c r="D7" s="62">
        <v>47</v>
      </c>
      <c r="E7" s="62">
        <v>17</v>
      </c>
      <c r="F7" s="62">
        <v>1</v>
      </c>
      <c r="G7" s="62">
        <v>0</v>
      </c>
      <c r="H7" s="62" t="s">
        <v>96</v>
      </c>
      <c r="I7" s="62" t="s">
        <v>97</v>
      </c>
      <c r="J7" s="62" t="s">
        <v>98</v>
      </c>
      <c r="K7" s="62" t="s">
        <v>99</v>
      </c>
      <c r="L7" s="62" t="s">
        <v>100</v>
      </c>
      <c r="M7" s="62" t="s">
        <v>101</v>
      </c>
      <c r="N7" s="71" t="s">
        <v>38</v>
      </c>
      <c r="O7" s="71" t="s">
        <v>102</v>
      </c>
      <c r="P7" s="71">
        <v>41.98</v>
      </c>
      <c r="Q7" s="71">
        <v>100</v>
      </c>
      <c r="R7" s="71">
        <v>2980</v>
      </c>
      <c r="S7" s="71">
        <v>10187</v>
      </c>
      <c r="T7" s="71">
        <v>217.09</v>
      </c>
      <c r="U7" s="71">
        <v>46.93</v>
      </c>
      <c r="V7" s="71">
        <v>4249</v>
      </c>
      <c r="W7" s="71">
        <v>1.84</v>
      </c>
      <c r="X7" s="71">
        <v>2309.2399999999998</v>
      </c>
      <c r="Y7" s="71">
        <v>58</v>
      </c>
      <c r="Z7" s="71">
        <v>59.63</v>
      </c>
      <c r="AA7" s="71">
        <v>46.69</v>
      </c>
      <c r="AB7" s="71">
        <v>57.53</v>
      </c>
      <c r="AC7" s="71">
        <v>58.13</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0</v>
      </c>
      <c r="BG7" s="71">
        <v>0</v>
      </c>
      <c r="BH7" s="71">
        <v>0</v>
      </c>
      <c r="BI7" s="71">
        <v>0</v>
      </c>
      <c r="BJ7" s="71">
        <v>0</v>
      </c>
      <c r="BK7" s="71">
        <v>722.53</v>
      </c>
      <c r="BL7" s="71">
        <v>808.77</v>
      </c>
      <c r="BM7" s="71">
        <v>560.16</v>
      </c>
      <c r="BN7" s="71">
        <v>1108.8</v>
      </c>
      <c r="BO7" s="71">
        <v>1194.56</v>
      </c>
      <c r="BP7" s="71">
        <v>652.82000000000005</v>
      </c>
      <c r="BQ7" s="71">
        <v>61.21</v>
      </c>
      <c r="BR7" s="71">
        <v>53.62</v>
      </c>
      <c r="BS7" s="71">
        <v>60.59</v>
      </c>
      <c r="BT7" s="71">
        <v>62.53</v>
      </c>
      <c r="BU7" s="71">
        <v>59.87</v>
      </c>
      <c r="BV7" s="71">
        <v>74.61</v>
      </c>
      <c r="BW7" s="71">
        <v>48.2</v>
      </c>
      <c r="BX7" s="71">
        <v>30.88</v>
      </c>
      <c r="BY7" s="71">
        <v>79.63</v>
      </c>
      <c r="BZ7" s="71">
        <v>76.78</v>
      </c>
      <c r="CA7" s="71">
        <v>97.61</v>
      </c>
      <c r="CB7" s="71">
        <v>256.20999999999998</v>
      </c>
      <c r="CC7" s="71">
        <v>291.05</v>
      </c>
      <c r="CD7" s="71">
        <v>256.38</v>
      </c>
      <c r="CE7" s="71">
        <v>253.59</v>
      </c>
      <c r="CF7" s="71">
        <v>256.18</v>
      </c>
      <c r="CG7" s="71">
        <v>233.5</v>
      </c>
      <c r="CH7" s="71">
        <v>345.96</v>
      </c>
      <c r="CI7" s="71">
        <v>525.91999999999996</v>
      </c>
      <c r="CJ7" s="71">
        <v>213.66</v>
      </c>
      <c r="CK7" s="71">
        <v>224.31</v>
      </c>
      <c r="CL7" s="71">
        <v>138.29</v>
      </c>
      <c r="CM7" s="71">
        <v>34.299999999999997</v>
      </c>
      <c r="CN7" s="71">
        <v>35.299999999999997</v>
      </c>
      <c r="CO7" s="71">
        <v>38</v>
      </c>
      <c r="CP7" s="71">
        <v>38.799999999999997</v>
      </c>
      <c r="CQ7" s="71">
        <v>39.9</v>
      </c>
      <c r="CR7" s="71">
        <v>45.44</v>
      </c>
      <c r="CS7" s="71">
        <v>39.51</v>
      </c>
      <c r="CT7" s="71">
        <v>41.6</v>
      </c>
      <c r="CU7" s="71">
        <v>48.19</v>
      </c>
      <c r="CV7" s="71">
        <v>47.32</v>
      </c>
      <c r="CW7" s="71">
        <v>59.1</v>
      </c>
      <c r="CX7" s="71">
        <v>39.65</v>
      </c>
      <c r="CY7" s="71">
        <v>43.11</v>
      </c>
      <c r="CZ7" s="71">
        <v>44.17</v>
      </c>
      <c r="DA7" s="71">
        <v>44.28</v>
      </c>
      <c r="DB7" s="71">
        <v>45.12</v>
      </c>
      <c r="DC7" s="71">
        <v>65.97</v>
      </c>
      <c r="DD7" s="71">
        <v>61.03</v>
      </c>
      <c r="DE7" s="71">
        <v>64.790000000000006</v>
      </c>
      <c r="DF7" s="71">
        <v>82.26</v>
      </c>
      <c r="DG7" s="71">
        <v>81.33</v>
      </c>
      <c r="DH7" s="71">
        <v>95.82</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0.25</v>
      </c>
      <c r="EK7" s="71">
        <v>0</v>
      </c>
      <c r="EL7" s="71">
        <v>0</v>
      </c>
      <c r="EM7" s="71">
        <v>0.1</v>
      </c>
      <c r="EN7" s="71">
        <v>9.e-002</v>
      </c>
      <c r="EO7" s="71">
        <v>0.23</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31</v>
      </c>
      <c r="B10" s="63">
        <f>DATEVALUE($B7+12-B11&amp;"/1/"&amp;B12)</f>
        <v>47484</v>
      </c>
      <c r="C10" s="64">
        <f>DATEVALUE($B7+12-C11&amp;"/1/"&amp;C12)</f>
        <v>47849</v>
      </c>
      <c r="D10" s="64">
        <f>DATEVALUE($B7+12-D11&amp;"/1/"&amp;D12)</f>
        <v>48215</v>
      </c>
      <c r="E10" s="64">
        <f>DATEVALUE($B7+12-E11&amp;"/1/"&amp;E12)</f>
        <v>48582</v>
      </c>
      <c r="F10" s="64">
        <f>DATEVALUE($B7+12-F11&amp;"/1/"&amp;F12)</f>
        <v>48948</v>
      </c>
    </row>
    <row r="11" spans="1:145">
      <c r="B11">
        <v>4</v>
      </c>
      <c r="C11">
        <v>3</v>
      </c>
      <c r="D11">
        <v>2</v>
      </c>
      <c r="E11">
        <v>1</v>
      </c>
      <c r="F11">
        <v>0</v>
      </c>
      <c r="G11" t="s">
        <v>108</v>
      </c>
    </row>
    <row r="12" spans="1:145">
      <c r="B12">
        <v>1</v>
      </c>
      <c r="C12">
        <v>1</v>
      </c>
      <c r="D12">
        <v>2</v>
      </c>
      <c r="E12">
        <v>3</v>
      </c>
      <c r="F12">
        <v>4</v>
      </c>
      <c r="G12" t="s">
        <v>109</v>
      </c>
    </row>
    <row r="13" spans="1:145">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2023-12-12T02:46:02Z</dcterms:created>
  <dcterms:modified xsi:type="dcterms:W3CDTF">2024-02-07T06:45:50Z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2024-02-07T06:45:50Z</vt:filetime>
  </property>
</Properties>
</file>