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共有ドライブ\エフエム・スタッフ\物件\平内町（ヒラナイマチ）_文書量調査\入力集計表（転記用）\"/>
    </mc:Choice>
  </mc:AlternateContent>
  <xr:revisionPtr revIDLastSave="0" documentId="13_ncr:1_{7017BE98-BEEA-4E0B-86E9-AC98FAAFB33B}" xr6:coauthVersionLast="47" xr6:coauthVersionMax="47" xr10:uidLastSave="{00000000-0000-0000-0000-000000000000}"/>
  <bookViews>
    <workbookView xWindow="-120" yWindow="-120" windowWidth="20730" windowHeight="11040" tabRatio="753" activeTab="1" xr2:uid="{00000000-000D-0000-FFFF-FFFF00000000}"/>
  </bookViews>
  <sheets>
    <sheet name="課№" sheetId="28" r:id="rId1"/>
    <sheet name="（1）施設別課別" sheetId="32" r:id="rId2"/>
    <sheet name="（２）施設別フロア別課別" sheetId="29" r:id="rId3"/>
    <sheet name="（3）明細（係別）" sheetId="26" r:id="rId4"/>
  </sheets>
  <definedNames>
    <definedName name="_xlnm._FilterDatabase" localSheetId="1" hidden="1">'（1）施設別課別'!$A$4:$H$4</definedName>
    <definedName name="_xlnm._FilterDatabase" localSheetId="2" hidden="1">'（２）施設別フロア別課別'!$A$4:$I$42</definedName>
    <definedName name="_xlnm._FilterDatabase" localSheetId="3" hidden="1">'（3）明細（係別）'!$A$4:$O$4</definedName>
    <definedName name="_xlnm.Print_Titles" localSheetId="2">'（２）施設別フロア別課別'!$2:$4</definedName>
    <definedName name="_xlnm.Print_Titles" localSheetId="3">'（3）明細（係別）'!$2:$4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2" l="1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E28" i="32"/>
  <c r="F28" i="32"/>
  <c r="D28" i="32"/>
  <c r="G5" i="32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O114" i="26"/>
  <c r="O113" i="26"/>
  <c r="K114" i="26"/>
  <c r="K113" i="26"/>
  <c r="I114" i="26"/>
  <c r="I113" i="26"/>
  <c r="O111" i="26"/>
  <c r="K111" i="26"/>
  <c r="I111" i="26"/>
  <c r="O106" i="26"/>
  <c r="K106" i="26"/>
  <c r="I106" i="26"/>
  <c r="O105" i="26"/>
  <c r="K105" i="26"/>
  <c r="I105" i="26"/>
  <c r="O104" i="26"/>
  <c r="O103" i="26"/>
  <c r="M104" i="26"/>
  <c r="M103" i="26"/>
  <c r="K104" i="26"/>
  <c r="K103" i="26"/>
  <c r="I104" i="26"/>
  <c r="I103" i="26"/>
  <c r="O91" i="26"/>
  <c r="K91" i="26"/>
  <c r="I91" i="26"/>
  <c r="O85" i="26"/>
  <c r="K85" i="26"/>
  <c r="I85" i="26"/>
  <c r="O84" i="26"/>
  <c r="K84" i="26"/>
  <c r="I84" i="26"/>
  <c r="O83" i="26"/>
  <c r="M83" i="26"/>
  <c r="K83" i="26"/>
  <c r="I83" i="26"/>
  <c r="O80" i="26"/>
  <c r="K80" i="26"/>
  <c r="I80" i="26"/>
  <c r="O79" i="26"/>
  <c r="K79" i="26"/>
  <c r="I79" i="26"/>
  <c r="O76" i="26"/>
  <c r="K76" i="26"/>
  <c r="I76" i="26"/>
  <c r="O74" i="26"/>
  <c r="M74" i="26"/>
  <c r="K74" i="26"/>
  <c r="I74" i="26"/>
  <c r="O73" i="26"/>
  <c r="O72" i="26"/>
  <c r="O71" i="26"/>
  <c r="K73" i="26"/>
  <c r="K72" i="26"/>
  <c r="K71" i="26"/>
  <c r="I73" i="26"/>
  <c r="I72" i="26"/>
  <c r="I71" i="26"/>
  <c r="O69" i="26"/>
  <c r="M69" i="26"/>
  <c r="K69" i="26"/>
  <c r="I69" i="26"/>
  <c r="O68" i="26"/>
  <c r="K68" i="26"/>
  <c r="I68" i="26"/>
  <c r="O65" i="26"/>
  <c r="K65" i="26"/>
  <c r="I65" i="26"/>
  <c r="O64" i="26"/>
  <c r="K64" i="26"/>
  <c r="I64" i="26"/>
  <c r="O61" i="26"/>
  <c r="M61" i="26"/>
  <c r="K61" i="26"/>
  <c r="I61" i="26"/>
  <c r="O58" i="26"/>
  <c r="K58" i="26"/>
  <c r="I58" i="26"/>
  <c r="O56" i="26"/>
  <c r="K56" i="26"/>
  <c r="I56" i="26"/>
  <c r="O55" i="26"/>
  <c r="K55" i="26"/>
  <c r="I55" i="26"/>
  <c r="O52" i="26"/>
  <c r="M52" i="26"/>
  <c r="K52" i="26"/>
  <c r="I52" i="26"/>
  <c r="O47" i="26"/>
  <c r="K47" i="26"/>
  <c r="I47" i="26"/>
  <c r="O46" i="26"/>
  <c r="K46" i="26"/>
  <c r="I46" i="26"/>
  <c r="O41" i="26"/>
  <c r="K41" i="26"/>
  <c r="I41" i="26"/>
  <c r="O37" i="26"/>
  <c r="M37" i="26"/>
  <c r="K37" i="26"/>
  <c r="I37" i="26"/>
  <c r="O33" i="26"/>
  <c r="K33" i="26"/>
  <c r="I33" i="26"/>
  <c r="O24" i="26"/>
  <c r="K24" i="26"/>
  <c r="I24" i="26"/>
  <c r="O16" i="26"/>
  <c r="K16" i="26"/>
  <c r="I16" i="26"/>
  <c r="O10" i="26"/>
  <c r="K10" i="26"/>
  <c r="I10" i="26"/>
  <c r="O6" i="26"/>
  <c r="O5" i="26"/>
  <c r="K5" i="26"/>
  <c r="I5" i="26"/>
  <c r="K6" i="26"/>
  <c r="I6" i="26"/>
  <c r="G114" i="26"/>
  <c r="G113" i="26"/>
  <c r="G111" i="26"/>
  <c r="G105" i="26"/>
  <c r="G104" i="26"/>
  <c r="G103" i="26"/>
  <c r="G85" i="26"/>
  <c r="G84" i="26"/>
  <c r="G83" i="26"/>
  <c r="G80" i="26"/>
  <c r="G79" i="26"/>
  <c r="G76" i="26"/>
  <c r="G74" i="26"/>
  <c r="G73" i="26"/>
  <c r="G72" i="26"/>
  <c r="G71" i="26"/>
  <c r="G69" i="26"/>
  <c r="G68" i="26"/>
  <c r="G65" i="26"/>
  <c r="G64" i="26"/>
  <c r="G61" i="26"/>
  <c r="G58" i="26"/>
  <c r="G56" i="26"/>
  <c r="G55" i="26"/>
  <c r="G52" i="26"/>
  <c r="G47" i="26"/>
  <c r="G46" i="26"/>
  <c r="G37" i="26"/>
  <c r="G33" i="26"/>
  <c r="G24" i="26"/>
  <c r="G16" i="26"/>
  <c r="G6" i="26"/>
  <c r="G5" i="26"/>
  <c r="L114" i="26"/>
  <c r="M114" i="26" s="1"/>
  <c r="L113" i="26"/>
  <c r="M113" i="26" s="1"/>
  <c r="L112" i="26"/>
  <c r="L111" i="26"/>
  <c r="M111" i="26" s="1"/>
  <c r="L110" i="26"/>
  <c r="L109" i="26"/>
  <c r="L107" i="26"/>
  <c r="L106" i="26"/>
  <c r="L105" i="26"/>
  <c r="M105" i="26" s="1"/>
  <c r="L104" i="26"/>
  <c r="L103" i="26"/>
  <c r="L101" i="26"/>
  <c r="L100" i="26"/>
  <c r="L99" i="26"/>
  <c r="L98" i="26"/>
  <c r="L97" i="26"/>
  <c r="L96" i="26"/>
  <c r="L95" i="26"/>
  <c r="L94" i="26"/>
  <c r="L93" i="26"/>
  <c r="L92" i="26"/>
  <c r="L91" i="26"/>
  <c r="L90" i="26"/>
  <c r="L89" i="26"/>
  <c r="L88" i="26"/>
  <c r="L87" i="26"/>
  <c r="L86" i="26"/>
  <c r="L85" i="26"/>
  <c r="M85" i="26" s="1"/>
  <c r="L84" i="26"/>
  <c r="M84" i="26" s="1"/>
  <c r="L83" i="26"/>
  <c r="L79" i="26"/>
  <c r="M79" i="26" s="1"/>
  <c r="L78" i="26"/>
  <c r="L77" i="26"/>
  <c r="L76" i="26"/>
  <c r="M76" i="26" s="1"/>
  <c r="L80" i="26"/>
  <c r="M80" i="26" s="1"/>
  <c r="L82" i="26"/>
  <c r="L81" i="26"/>
  <c r="L75" i="26"/>
  <c r="L74" i="26"/>
  <c r="L73" i="26"/>
  <c r="M73" i="26" s="1"/>
  <c r="L72" i="26"/>
  <c r="M72" i="26" s="1"/>
  <c r="L71" i="26"/>
  <c r="M71" i="26" s="1"/>
  <c r="L70" i="26"/>
  <c r="L69" i="26"/>
  <c r="L68" i="26"/>
  <c r="M68" i="26" s="1"/>
  <c r="L67" i="26"/>
  <c r="L66" i="26"/>
  <c r="L65" i="26"/>
  <c r="M65" i="26" s="1"/>
  <c r="L60" i="26"/>
  <c r="L57" i="26"/>
  <c r="L55" i="26"/>
  <c r="M55" i="26" s="1"/>
  <c r="L47" i="26"/>
  <c r="M47" i="26" s="1"/>
  <c r="L51" i="26"/>
  <c r="L50" i="26"/>
  <c r="L49" i="26"/>
  <c r="L54" i="26"/>
  <c r="L53" i="26"/>
  <c r="L52" i="26"/>
  <c r="L63" i="26"/>
  <c r="L56" i="26"/>
  <c r="M56" i="26" s="1"/>
  <c r="L48" i="26"/>
  <c r="L64" i="26"/>
  <c r="M64" i="26" s="1"/>
  <c r="L62" i="26"/>
  <c r="L61" i="26"/>
  <c r="L59" i="26"/>
  <c r="L58" i="26"/>
  <c r="M58" i="26" s="1"/>
  <c r="L46" i="26"/>
  <c r="M46" i="26" s="1"/>
  <c r="L44" i="26"/>
  <c r="L43" i="26"/>
  <c r="L42" i="26"/>
  <c r="L41" i="26"/>
  <c r="L40" i="26"/>
  <c r="L39" i="26"/>
  <c r="L38" i="26"/>
  <c r="L37" i="26"/>
  <c r="L36" i="26"/>
  <c r="L35" i="26"/>
  <c r="L34" i="26"/>
  <c r="L33" i="26"/>
  <c r="M33" i="26" s="1"/>
  <c r="L32" i="26"/>
  <c r="L31" i="26"/>
  <c r="L30" i="26"/>
  <c r="L29" i="26"/>
  <c r="L28" i="26"/>
  <c r="M24" i="26" s="1"/>
  <c r="L27" i="26"/>
  <c r="L26" i="26"/>
  <c r="L25" i="26"/>
  <c r="L24" i="26"/>
  <c r="L23" i="26"/>
  <c r="L22" i="26"/>
  <c r="L21" i="26"/>
  <c r="L20" i="26"/>
  <c r="L19" i="26"/>
  <c r="L18" i="26"/>
  <c r="L17" i="26"/>
  <c r="L16" i="26"/>
  <c r="M16" i="26" s="1"/>
  <c r="L15" i="26"/>
  <c r="L14" i="26"/>
  <c r="L12" i="26"/>
  <c r="L11" i="26"/>
  <c r="L10" i="26"/>
  <c r="L9" i="26"/>
  <c r="L8" i="26"/>
  <c r="L7" i="26"/>
  <c r="L6" i="26"/>
  <c r="M6" i="26" s="1"/>
  <c r="L5" i="26"/>
  <c r="M5" i="26" s="1"/>
  <c r="N115" i="26"/>
  <c r="J115" i="26"/>
  <c r="H115" i="26"/>
  <c r="G28" i="32" l="1"/>
  <c r="H42" i="29"/>
  <c r="K115" i="26"/>
  <c r="O115" i="26"/>
  <c r="I115" i="26"/>
  <c r="F108" i="26" l="1"/>
  <c r="F102" i="26"/>
  <c r="F45" i="26"/>
  <c r="F13" i="26"/>
  <c r="G10" i="26" s="1"/>
  <c r="L45" i="26" l="1"/>
  <c r="M41" i="26" s="1"/>
  <c r="G41" i="26"/>
  <c r="G115" i="26" s="1"/>
  <c r="L102" i="26"/>
  <c r="M91" i="26" s="1"/>
  <c r="G91" i="26"/>
  <c r="L108" i="26"/>
  <c r="M106" i="26" s="1"/>
  <c r="G106" i="26"/>
  <c r="F115" i="26"/>
  <c r="L115" i="26" s="1"/>
  <c r="L13" i="26"/>
  <c r="M10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mtanaka</author>
  </authors>
  <commentList>
    <comment ref="E83" authorId="0" shapeId="0" xr:uid="{C1411273-A32C-48E7-9664-16975A4A14C1}">
      <text>
        <r>
          <rPr>
            <b/>
            <sz val="9"/>
            <color indexed="81"/>
            <rFont val="MS P ゴシック"/>
            <family val="3"/>
            <charset val="128"/>
          </rPr>
          <t>mtanaka:</t>
        </r>
        <r>
          <rPr>
            <sz val="9"/>
            <color indexed="81"/>
            <rFont val="MS P ゴシック"/>
            <family val="3"/>
            <charset val="128"/>
          </rPr>
          <t xml:space="preserve">
キャビネット格納分は、全て各課に振り分け済。</t>
        </r>
      </text>
    </comment>
  </commentList>
</comments>
</file>

<file path=xl/sharedStrings.xml><?xml version="1.0" encoding="utf-8"?>
<sst xmlns="http://schemas.openxmlformats.org/spreadsheetml/2006/main" count="587" uniqueCount="168">
  <si>
    <t>議会事務局</t>
    <rPh sb="0" eb="2">
      <t>ギカイ</t>
    </rPh>
    <rPh sb="2" eb="5">
      <t>ジムキョク</t>
    </rPh>
    <phoneticPr fontId="4"/>
  </si>
  <si>
    <t>町民課</t>
    <rPh sb="0" eb="2">
      <t>チョウミン</t>
    </rPh>
    <rPh sb="2" eb="3">
      <t>カ</t>
    </rPh>
    <phoneticPr fontId="4"/>
  </si>
  <si>
    <t>2階</t>
    <rPh sb="1" eb="2">
      <t>カイ</t>
    </rPh>
    <phoneticPr fontId="4"/>
  </si>
  <si>
    <t>1階</t>
    <rPh sb="1" eb="2">
      <t>カイ</t>
    </rPh>
    <phoneticPr fontId="4"/>
  </si>
  <si>
    <t>会計課</t>
    <rPh sb="0" eb="3">
      <t>カイケイカ</t>
    </rPh>
    <phoneticPr fontId="4"/>
  </si>
  <si>
    <t>本庁舎</t>
    <rPh sb="0" eb="1">
      <t>ホン</t>
    </rPh>
    <rPh sb="1" eb="3">
      <t>チョウシャ</t>
    </rPh>
    <phoneticPr fontId="4"/>
  </si>
  <si>
    <t>事務通信室</t>
    <rPh sb="0" eb="2">
      <t>ジム</t>
    </rPh>
    <rPh sb="2" eb="5">
      <t>ツウシンシツ</t>
    </rPh>
    <phoneticPr fontId="4"/>
  </si>
  <si>
    <t>消防庁舎</t>
    <rPh sb="0" eb="2">
      <t>ショウボウ</t>
    </rPh>
    <rPh sb="2" eb="4">
      <t>チョウシャ</t>
    </rPh>
    <phoneticPr fontId="4"/>
  </si>
  <si>
    <t>3階</t>
    <rPh sb="1" eb="2">
      <t>カイ</t>
    </rPh>
    <phoneticPr fontId="4"/>
  </si>
  <si>
    <t>会議室</t>
    <rPh sb="0" eb="3">
      <t>カイギシツ</t>
    </rPh>
    <phoneticPr fontId="4"/>
  </si>
  <si>
    <t>議員控室</t>
    <rPh sb="0" eb="2">
      <t>ギイン</t>
    </rPh>
    <rPh sb="2" eb="4">
      <t>ヒカエシツ</t>
    </rPh>
    <phoneticPr fontId="4"/>
  </si>
  <si>
    <t>教育長室</t>
    <rPh sb="0" eb="2">
      <t>キョウイク</t>
    </rPh>
    <rPh sb="2" eb="3">
      <t>チョウ</t>
    </rPh>
    <rPh sb="3" eb="4">
      <t>シツ</t>
    </rPh>
    <phoneticPr fontId="4"/>
  </si>
  <si>
    <t>キャビネット</t>
    <phoneticPr fontId="4"/>
  </si>
  <si>
    <t>個人机周り</t>
    <rPh sb="0" eb="2">
      <t>コジン</t>
    </rPh>
    <rPh sb="2" eb="3">
      <t>ツクエ</t>
    </rPh>
    <rPh sb="3" eb="4">
      <t>マワ</t>
    </rPh>
    <phoneticPr fontId="4"/>
  </si>
  <si>
    <t>（単位：fm）</t>
    <rPh sb="1" eb="3">
      <t>タンイ</t>
    </rPh>
    <phoneticPr fontId="4"/>
  </si>
  <si>
    <t>建物</t>
    <rPh sb="0" eb="2">
      <t>タテモノ</t>
    </rPh>
    <phoneticPr fontId="4"/>
  </si>
  <si>
    <t>フロア</t>
    <phoneticPr fontId="4"/>
  </si>
  <si>
    <t>その他
床上、ﾃｰﾌﾞﾙ等</t>
    <rPh sb="2" eb="3">
      <t>タ</t>
    </rPh>
    <rPh sb="4" eb="6">
      <t>ユカウエ</t>
    </rPh>
    <rPh sb="12" eb="13">
      <t>トウ</t>
    </rPh>
    <phoneticPr fontId="4"/>
  </si>
  <si>
    <t>合計
（fm）</t>
    <rPh sb="0" eb="2">
      <t>ゴウケイ</t>
    </rPh>
    <phoneticPr fontId="4"/>
  </si>
  <si>
    <t>廊下_総務係</t>
  </si>
  <si>
    <t>廊下_防災管財係</t>
  </si>
  <si>
    <t>下水道管理係</t>
    <phoneticPr fontId="4"/>
  </si>
  <si>
    <t>上水道管理係</t>
    <phoneticPr fontId="4"/>
  </si>
  <si>
    <t>総務課総務係</t>
    <phoneticPr fontId="4"/>
  </si>
  <si>
    <t>廊下_総務係</t>
    <phoneticPr fontId="4"/>
  </si>
  <si>
    <t>廊下_防災管財係</t>
    <phoneticPr fontId="4"/>
  </si>
  <si>
    <t>学務係</t>
    <phoneticPr fontId="4"/>
  </si>
  <si>
    <t>施設係</t>
    <phoneticPr fontId="4"/>
  </si>
  <si>
    <t>生涯スポーツ係</t>
    <phoneticPr fontId="4"/>
  </si>
  <si>
    <t>浴室_学務係</t>
  </si>
  <si>
    <t>浴室_生涯スポーツ係</t>
  </si>
  <si>
    <t>浴室_生涯学習係</t>
  </si>
  <si>
    <t>浴室_施設係</t>
  </si>
  <si>
    <t>廊下_学務係</t>
    <rPh sb="0" eb="2">
      <t>ロウカ</t>
    </rPh>
    <phoneticPr fontId="4"/>
  </si>
  <si>
    <t>廊下_施設係</t>
    <rPh sb="0" eb="2">
      <t>ロウカ</t>
    </rPh>
    <phoneticPr fontId="4"/>
  </si>
  <si>
    <t>廊下_生涯スポーツ係</t>
    <phoneticPr fontId="4"/>
  </si>
  <si>
    <t>廊下_生涯生活係</t>
    <phoneticPr fontId="4"/>
  </si>
  <si>
    <t>生涯学習係</t>
    <rPh sb="2" eb="4">
      <t>ガクシュウ</t>
    </rPh>
    <phoneticPr fontId="4"/>
  </si>
  <si>
    <t>歓談コーナー_生涯学習係</t>
    <rPh sb="0" eb="2">
      <t>カンダン</t>
    </rPh>
    <phoneticPr fontId="4"/>
  </si>
  <si>
    <t>執務室_生涯学習課課長</t>
  </si>
  <si>
    <t>執務室_学校教育課課長</t>
  </si>
  <si>
    <t>脱衣室_施設係</t>
  </si>
  <si>
    <t>資料展示コーナー_学校施設係</t>
  </si>
  <si>
    <t>室長室_生涯学習係</t>
  </si>
  <si>
    <t>資料展示コーナー_学務係</t>
  </si>
  <si>
    <t>廊下倉庫_生涯学習係</t>
  </si>
  <si>
    <t>廊下_学校施設係</t>
    <rPh sb="0" eb="2">
      <t>ロウカ</t>
    </rPh>
    <phoneticPr fontId="4"/>
  </si>
  <si>
    <t>教育課倉庫_学務係</t>
    <rPh sb="0" eb="5">
      <t>キョウイクカソウコ</t>
    </rPh>
    <phoneticPr fontId="4"/>
  </si>
  <si>
    <t>教育課倉庫_学校施設係</t>
    <phoneticPr fontId="4"/>
  </si>
  <si>
    <t>企画政策課</t>
    <rPh sb="0" eb="5">
      <t>キカクセイサクカ</t>
    </rPh>
    <phoneticPr fontId="4"/>
  </si>
  <si>
    <t>住民係</t>
    <phoneticPr fontId="4"/>
  </si>
  <si>
    <t>書庫</t>
  </si>
  <si>
    <t>地下1階-中2階</t>
    <rPh sb="0" eb="2">
      <t>チカ</t>
    </rPh>
    <rPh sb="3" eb="4">
      <t>カイ</t>
    </rPh>
    <rPh sb="5" eb="6">
      <t>ナカ</t>
    </rPh>
    <rPh sb="7" eb="8">
      <t>カイ</t>
    </rPh>
    <phoneticPr fontId="4"/>
  </si>
  <si>
    <t>会計課</t>
    <phoneticPr fontId="4"/>
  </si>
  <si>
    <t>総務課　防災管財係</t>
    <phoneticPr fontId="4"/>
  </si>
  <si>
    <t>総務課　情報管理係</t>
    <phoneticPr fontId="4"/>
  </si>
  <si>
    <t>住民課　住民係</t>
    <phoneticPr fontId="4"/>
  </si>
  <si>
    <t>住民課　生活環境係</t>
    <phoneticPr fontId="4"/>
  </si>
  <si>
    <t>福祉介護課　介護保険係</t>
    <phoneticPr fontId="4"/>
  </si>
  <si>
    <t>議会事務局</t>
    <phoneticPr fontId="4"/>
  </si>
  <si>
    <t>総務課 総務係</t>
    <phoneticPr fontId="4"/>
  </si>
  <si>
    <t>町民課_住民係</t>
    <rPh sb="0" eb="2">
      <t>チョウミン</t>
    </rPh>
    <rPh sb="2" eb="3">
      <t>カ</t>
    </rPh>
    <phoneticPr fontId="4"/>
  </si>
  <si>
    <t>町民課_生活環境係</t>
    <rPh sb="0" eb="2">
      <t>チョウミン</t>
    </rPh>
    <rPh sb="2" eb="3">
      <t>カ</t>
    </rPh>
    <phoneticPr fontId="4"/>
  </si>
  <si>
    <t>健康増進課_国保係</t>
    <rPh sb="0" eb="5">
      <t>ケンコウゾウシンカ</t>
    </rPh>
    <phoneticPr fontId="4"/>
  </si>
  <si>
    <t>健康増進課_年金医療後期高齢者係</t>
    <phoneticPr fontId="4"/>
  </si>
  <si>
    <t>健康増進課_栄養指導係</t>
    <phoneticPr fontId="4"/>
  </si>
  <si>
    <t>福祉介護課_福祉係</t>
    <rPh sb="0" eb="5">
      <t>フクシカイゴカ</t>
    </rPh>
    <phoneticPr fontId="4"/>
  </si>
  <si>
    <t>福祉介護課_地域包括支援センター</t>
    <phoneticPr fontId="4"/>
  </si>
  <si>
    <t>福祉介護課_介護保険係</t>
    <phoneticPr fontId="4"/>
  </si>
  <si>
    <t>福祉介護課</t>
    <phoneticPr fontId="4"/>
  </si>
  <si>
    <t>健康増進課_健康増進係</t>
    <rPh sb="6" eb="10">
      <t>ケンコウゾウシン</t>
    </rPh>
    <phoneticPr fontId="4"/>
  </si>
  <si>
    <t>健康増進課_課長</t>
    <rPh sb="6" eb="8">
      <t>カチョウ</t>
    </rPh>
    <phoneticPr fontId="4"/>
  </si>
  <si>
    <t>福祉介護課_課長</t>
    <rPh sb="6" eb="8">
      <t>カチョウ</t>
    </rPh>
    <phoneticPr fontId="4"/>
  </si>
  <si>
    <t>福祉介護課_指導</t>
    <rPh sb="6" eb="8">
      <t>シドウ</t>
    </rPh>
    <phoneticPr fontId="4"/>
  </si>
  <si>
    <t>廊下_健康増進係</t>
  </si>
  <si>
    <t>廊下_福祉係</t>
  </si>
  <si>
    <t>廊下_介護保険係</t>
  </si>
  <si>
    <t>廊下_住民係_パンフレット類</t>
  </si>
  <si>
    <t>企画政策課_広報統計係</t>
    <rPh sb="0" eb="5">
      <t>キカクセイサクカ</t>
    </rPh>
    <phoneticPr fontId="4"/>
  </si>
  <si>
    <t>企画政策課_企画政策係</t>
    <phoneticPr fontId="4"/>
  </si>
  <si>
    <t>情報管理室</t>
    <rPh sb="4" eb="5">
      <t>シツ</t>
    </rPh>
    <phoneticPr fontId="4"/>
  </si>
  <si>
    <t>税務課_資産税係</t>
    <rPh sb="0" eb="3">
      <t>ゼイムカ</t>
    </rPh>
    <phoneticPr fontId="4"/>
  </si>
  <si>
    <t>税務課_収納係</t>
    <rPh sb="0" eb="3">
      <t>ゼイムカ</t>
    </rPh>
    <phoneticPr fontId="4"/>
  </si>
  <si>
    <t>税務課_住民税係</t>
    <rPh sb="0" eb="3">
      <t>ゼイムカ</t>
    </rPh>
    <phoneticPr fontId="4"/>
  </si>
  <si>
    <t>税務課_課長</t>
    <rPh sb="0" eb="3">
      <t>ゼイムカ</t>
    </rPh>
    <phoneticPr fontId="4"/>
  </si>
  <si>
    <t>総務課_総務係</t>
    <rPh sb="0" eb="3">
      <t>ソウムカ</t>
    </rPh>
    <phoneticPr fontId="4"/>
  </si>
  <si>
    <t>総務課_防災管財係</t>
    <rPh sb="0" eb="3">
      <t>ソウムカ</t>
    </rPh>
    <phoneticPr fontId="4"/>
  </si>
  <si>
    <t>図書室_総務係</t>
    <rPh sb="0" eb="3">
      <t>トショシツ</t>
    </rPh>
    <rPh sb="4" eb="7">
      <t>ソウムカカリ</t>
    </rPh>
    <phoneticPr fontId="4"/>
  </si>
  <si>
    <t>農政課_農業委員会</t>
    <rPh sb="0" eb="3">
      <t>ノウセイカ</t>
    </rPh>
    <phoneticPr fontId="4"/>
  </si>
  <si>
    <t>農政課_畜産林務係</t>
    <rPh sb="0" eb="3">
      <t>ノウセイカ</t>
    </rPh>
    <phoneticPr fontId="4"/>
  </si>
  <si>
    <t>農政課_農業振興係</t>
    <rPh sb="0" eb="3">
      <t>ノウセイカ</t>
    </rPh>
    <phoneticPr fontId="4"/>
  </si>
  <si>
    <t>廊下_不明</t>
  </si>
  <si>
    <t>総務課_財政係</t>
    <rPh sb="0" eb="3">
      <t>ソウムカ</t>
    </rPh>
    <rPh sb="4" eb="6">
      <t>ザイセイ</t>
    </rPh>
    <phoneticPr fontId="4"/>
  </si>
  <si>
    <t>選挙管理委員会</t>
    <rPh sb="0" eb="7">
      <t>センキョカンリイインカイ</t>
    </rPh>
    <phoneticPr fontId="4"/>
  </si>
  <si>
    <t>総務課_課長</t>
    <rPh sb="0" eb="3">
      <t>ソウムカ</t>
    </rPh>
    <rPh sb="4" eb="6">
      <t>カチョウ</t>
    </rPh>
    <phoneticPr fontId="4"/>
  </si>
  <si>
    <t>企画政策課_課長</t>
    <phoneticPr fontId="4"/>
  </si>
  <si>
    <t>企画政策課_指導官</t>
    <phoneticPr fontId="4"/>
  </si>
  <si>
    <t>水産商工観光課_商工観光係</t>
    <rPh sb="0" eb="7">
      <t>スイサンショウコウカンコウカ</t>
    </rPh>
    <phoneticPr fontId="4"/>
  </si>
  <si>
    <t>廊下_防災管財係</t>
    <rPh sb="0" eb="2">
      <t>ロウカ</t>
    </rPh>
    <phoneticPr fontId="4"/>
  </si>
  <si>
    <t>廊下_建設庶務係</t>
    <rPh sb="0" eb="2">
      <t>ロウカ</t>
    </rPh>
    <phoneticPr fontId="4"/>
  </si>
  <si>
    <t>廊下_議会事務局</t>
    <rPh sb="0" eb="2">
      <t>ロウカ</t>
    </rPh>
    <phoneticPr fontId="4"/>
  </si>
  <si>
    <t>廊下_企画政策課</t>
    <phoneticPr fontId="4"/>
  </si>
  <si>
    <t>廊下_企画政策課 企画政策係</t>
    <phoneticPr fontId="4"/>
  </si>
  <si>
    <t>廊下_企画政策課 広報統計係</t>
    <phoneticPr fontId="4"/>
  </si>
  <si>
    <t>廊下_総務課 防災管財係</t>
    <phoneticPr fontId="4"/>
  </si>
  <si>
    <t>廊下_総務課 総務係(廊下)</t>
    <phoneticPr fontId="4"/>
  </si>
  <si>
    <t>廊下_健康増進課 健康増進係</t>
    <phoneticPr fontId="4"/>
  </si>
  <si>
    <t>廊下_総務課_総務係</t>
    <phoneticPr fontId="4"/>
  </si>
  <si>
    <t>倉庫_防災管財係</t>
  </si>
  <si>
    <t>廊下（パンフ台）_商工観光係</t>
  </si>
  <si>
    <t>地域整備課</t>
    <rPh sb="0" eb="5">
      <t>チイキセイビカ</t>
    </rPh>
    <phoneticPr fontId="4"/>
  </si>
  <si>
    <t>廊下_畜産林務係</t>
    <rPh sb="0" eb="2">
      <t>ロウカ</t>
    </rPh>
    <phoneticPr fontId="4"/>
  </si>
  <si>
    <t>廊下_農業振興係</t>
    <rPh sb="0" eb="2">
      <t>ロウカ</t>
    </rPh>
    <phoneticPr fontId="4"/>
  </si>
  <si>
    <t>廊下_地域整備課_建設係</t>
    <rPh sb="3" eb="7">
      <t>チイキセイビ</t>
    </rPh>
    <rPh sb="9" eb="11">
      <t>ケンセツ</t>
    </rPh>
    <phoneticPr fontId="4"/>
  </si>
  <si>
    <t>車庫</t>
    <rPh sb="0" eb="2">
      <t>シャコ</t>
    </rPh>
    <phoneticPr fontId="4"/>
  </si>
  <si>
    <t>筒状図面
（本）</t>
    <rPh sb="0" eb="1">
      <t>ツツ</t>
    </rPh>
    <rPh sb="1" eb="2">
      <t>ジョウ</t>
    </rPh>
    <rPh sb="2" eb="4">
      <t>ズメン</t>
    </rPh>
    <rPh sb="6" eb="7">
      <t>ホン</t>
    </rPh>
    <phoneticPr fontId="4"/>
  </si>
  <si>
    <t>担当課不明</t>
    <rPh sb="0" eb="3">
      <t>タントウカ</t>
    </rPh>
    <phoneticPr fontId="4"/>
  </si>
  <si>
    <t>議会事務局</t>
  </si>
  <si>
    <t>学校教育課</t>
    <rPh sb="0" eb="2">
      <t>ガッコウ</t>
    </rPh>
    <rPh sb="2" eb="4">
      <t>キョウイク</t>
    </rPh>
    <rPh sb="4" eb="5">
      <t>カ</t>
    </rPh>
    <phoneticPr fontId="4"/>
  </si>
  <si>
    <t>生涯学習課</t>
    <rPh sb="0" eb="5">
      <t>ショウガイガクシュウカ</t>
    </rPh>
    <phoneticPr fontId="4"/>
  </si>
  <si>
    <t>学校施設係</t>
    <rPh sb="0" eb="2">
      <t>ガッコウ</t>
    </rPh>
    <phoneticPr fontId="4"/>
  </si>
  <si>
    <t>教育長</t>
    <rPh sb="0" eb="2">
      <t>キョウイク</t>
    </rPh>
    <rPh sb="2" eb="3">
      <t>チョウ</t>
    </rPh>
    <phoneticPr fontId="4"/>
  </si>
  <si>
    <t>企画政策課</t>
    <rPh sb="0" eb="2">
      <t>キカク</t>
    </rPh>
    <rPh sb="2" eb="4">
      <t>セイサク</t>
    </rPh>
    <rPh sb="4" eb="5">
      <t>カ</t>
    </rPh>
    <phoneticPr fontId="4"/>
  </si>
  <si>
    <t>地域整備課</t>
  </si>
  <si>
    <t>総務課</t>
    <phoneticPr fontId="4"/>
  </si>
  <si>
    <t>福祉介護課</t>
  </si>
  <si>
    <t>水産商工観光課</t>
    <rPh sb="0" eb="2">
      <t>スイサン</t>
    </rPh>
    <rPh sb="2" eb="4">
      <t>ショウコウ</t>
    </rPh>
    <rPh sb="4" eb="7">
      <t>カンコウカ</t>
    </rPh>
    <phoneticPr fontId="4"/>
  </si>
  <si>
    <t>総務課</t>
    <rPh sb="0" eb="3">
      <t>ソウムカ</t>
    </rPh>
    <phoneticPr fontId="4"/>
  </si>
  <si>
    <t>地域整備課</t>
    <phoneticPr fontId="4"/>
  </si>
  <si>
    <t>健康増進課</t>
    <rPh sb="0" eb="2">
      <t>ケンコウ</t>
    </rPh>
    <rPh sb="2" eb="4">
      <t>ゾウシン</t>
    </rPh>
    <rPh sb="4" eb="5">
      <t>カ</t>
    </rPh>
    <phoneticPr fontId="4"/>
  </si>
  <si>
    <t>総務課</t>
    <rPh sb="0" eb="2">
      <t>ソウム</t>
    </rPh>
    <rPh sb="2" eb="3">
      <t>カ</t>
    </rPh>
    <phoneticPr fontId="4"/>
  </si>
  <si>
    <t>その他</t>
    <rPh sb="2" eb="3">
      <t>タ</t>
    </rPh>
    <phoneticPr fontId="4"/>
  </si>
  <si>
    <t>農政課</t>
    <rPh sb="0" eb="2">
      <t>ノウセイ</t>
    </rPh>
    <rPh sb="2" eb="3">
      <t>カ</t>
    </rPh>
    <phoneticPr fontId="4"/>
  </si>
  <si>
    <t>税務課</t>
    <rPh sb="0" eb="3">
      <t>ゼイムカ</t>
    </rPh>
    <phoneticPr fontId="4"/>
  </si>
  <si>
    <t>企画政策課</t>
    <rPh sb="0" eb="4">
      <t>キカクセイサク</t>
    </rPh>
    <rPh sb="4" eb="5">
      <t>カ</t>
    </rPh>
    <phoneticPr fontId="4"/>
  </si>
  <si>
    <t>建設係・庶務係</t>
    <rPh sb="2" eb="3">
      <t>カカリ</t>
    </rPh>
    <rPh sb="6" eb="7">
      <t>カカリ</t>
    </rPh>
    <phoneticPr fontId="4"/>
  </si>
  <si>
    <t>課</t>
    <rPh sb="0" eb="1">
      <t>カ</t>
    </rPh>
    <phoneticPr fontId="4"/>
  </si>
  <si>
    <t>コールセンター</t>
    <phoneticPr fontId="4"/>
  </si>
  <si>
    <t>係・場所　等</t>
    <rPh sb="0" eb="1">
      <t>カカリ</t>
    </rPh>
    <rPh sb="2" eb="4">
      <t>バショ</t>
    </rPh>
    <rPh sb="5" eb="6">
      <t>トウ</t>
    </rPh>
    <phoneticPr fontId="4"/>
  </si>
  <si>
    <t>選挙管理室　選挙管理委員会</t>
    <phoneticPr fontId="4"/>
  </si>
  <si>
    <t>風除室（担当不明分）</t>
    <rPh sb="0" eb="3">
      <t>フウジョシツ</t>
    </rPh>
    <rPh sb="4" eb="6">
      <t>タントウ</t>
    </rPh>
    <rPh sb="6" eb="8">
      <t>フメイ</t>
    </rPh>
    <rPh sb="8" eb="9">
      <t>ブン</t>
    </rPh>
    <phoneticPr fontId="4"/>
  </si>
  <si>
    <t>法務局返還予定書類</t>
    <rPh sb="0" eb="3">
      <t>ホウムキョク</t>
    </rPh>
    <rPh sb="3" eb="5">
      <t>ヘンカン</t>
    </rPh>
    <rPh sb="5" eb="7">
      <t>ヨテイ</t>
    </rPh>
    <rPh sb="7" eb="9">
      <t>ショルイ</t>
    </rPh>
    <phoneticPr fontId="4"/>
  </si>
  <si>
    <t>課№</t>
    <rPh sb="0" eb="1">
      <t>カ</t>
    </rPh>
    <phoneticPr fontId="4"/>
  </si>
  <si>
    <t>町民課</t>
    <rPh sb="0" eb="3">
      <t>チョウミンカ</t>
    </rPh>
    <phoneticPr fontId="4"/>
  </si>
  <si>
    <t>健康増進課</t>
    <rPh sb="0" eb="4">
      <t>ケンコウゾウシン</t>
    </rPh>
    <rPh sb="4" eb="5">
      <t>カ</t>
    </rPh>
    <phoneticPr fontId="4"/>
  </si>
  <si>
    <t>福祉介護課</t>
    <rPh sb="0" eb="2">
      <t>フクシ</t>
    </rPh>
    <rPh sb="2" eb="4">
      <t>カイゴ</t>
    </rPh>
    <rPh sb="4" eb="5">
      <t>カ</t>
    </rPh>
    <phoneticPr fontId="4"/>
  </si>
  <si>
    <t>地域整備課</t>
    <rPh sb="0" eb="2">
      <t>チイキ</t>
    </rPh>
    <rPh sb="2" eb="4">
      <t>セイビ</t>
    </rPh>
    <rPh sb="4" eb="5">
      <t>カ</t>
    </rPh>
    <phoneticPr fontId="4"/>
  </si>
  <si>
    <t>№</t>
    <phoneticPr fontId="4"/>
  </si>
  <si>
    <t>課名</t>
    <rPh sb="0" eb="2">
      <t>カメイ</t>
    </rPh>
    <phoneticPr fontId="4"/>
  </si>
  <si>
    <t>その他・不明</t>
    <rPh sb="2" eb="3">
      <t>タ</t>
    </rPh>
    <rPh sb="4" eb="6">
      <t>フメイ</t>
    </rPh>
    <phoneticPr fontId="4"/>
  </si>
  <si>
    <t>山村開発センター</t>
    <rPh sb="0" eb="2">
      <t>サンソン</t>
    </rPh>
    <rPh sb="2" eb="4">
      <t>カイハツ</t>
    </rPh>
    <phoneticPr fontId="4"/>
  </si>
  <si>
    <t>教育長</t>
    <rPh sb="0" eb="2">
      <t>キョウイク</t>
    </rPh>
    <rPh sb="2" eb="3">
      <t>チョウ</t>
    </rPh>
    <phoneticPr fontId="4"/>
  </si>
  <si>
    <t>庁舎分室（別棟）</t>
    <rPh sb="0" eb="2">
      <t>チョウシャ</t>
    </rPh>
    <rPh sb="2" eb="4">
      <t>ブンシツ</t>
    </rPh>
    <rPh sb="5" eb="7">
      <t>ベツムネ</t>
    </rPh>
    <phoneticPr fontId="4"/>
  </si>
  <si>
    <t>合計</t>
    <rPh sb="0" eb="2">
      <t>ゴウケイ</t>
    </rPh>
    <phoneticPr fontId="4"/>
  </si>
  <si>
    <t>係</t>
    <rPh sb="0" eb="1">
      <t>カカリ</t>
    </rPh>
    <phoneticPr fontId="4"/>
  </si>
  <si>
    <t>課</t>
    <rPh sb="0" eb="1">
      <t>カ</t>
    </rPh>
    <phoneticPr fontId="4"/>
  </si>
  <si>
    <t>筒状図面（本）</t>
    <rPh sb="0" eb="1">
      <t>ツツ</t>
    </rPh>
    <rPh sb="1" eb="2">
      <t>ジョウ</t>
    </rPh>
    <rPh sb="2" eb="4">
      <t>ズメン</t>
    </rPh>
    <rPh sb="5" eb="6">
      <t>ホン</t>
    </rPh>
    <phoneticPr fontId="4"/>
  </si>
  <si>
    <t>水産商工観光課_ホタテ係</t>
    <phoneticPr fontId="4"/>
  </si>
  <si>
    <t>議会事務局・監査委員事務局</t>
    <rPh sb="0" eb="2">
      <t>ギカイ</t>
    </rPh>
    <rPh sb="2" eb="5">
      <t>ジムキョク</t>
    </rPh>
    <rPh sb="6" eb="8">
      <t>カンサ</t>
    </rPh>
    <rPh sb="8" eb="10">
      <t>イイン</t>
    </rPh>
    <rPh sb="10" eb="13">
      <t>ジムキョク</t>
    </rPh>
    <phoneticPr fontId="4"/>
  </si>
  <si>
    <t>キャビネット</t>
  </si>
  <si>
    <t>書庫</t>
    <rPh sb="0" eb="2">
      <t>ショコ</t>
    </rPh>
    <phoneticPr fontId="4"/>
  </si>
  <si>
    <t>2024/3/28　ITOKI</t>
    <phoneticPr fontId="4"/>
  </si>
  <si>
    <t>2024/3/28　ITOKI</t>
    <phoneticPr fontId="4"/>
  </si>
  <si>
    <t>合計</t>
    <rPh sb="0" eb="2">
      <t>ゴウケイ</t>
    </rPh>
    <phoneticPr fontId="4"/>
  </si>
  <si>
    <t>（２）平内町　文書量調査　集計表 ／ 施設別　フロア別　課別</t>
    <rPh sb="3" eb="6">
      <t>ヒラナイマチ</t>
    </rPh>
    <rPh sb="7" eb="9">
      <t>ブンショ</t>
    </rPh>
    <rPh sb="9" eb="10">
      <t>リョウ</t>
    </rPh>
    <rPh sb="10" eb="12">
      <t>チョウサ</t>
    </rPh>
    <rPh sb="13" eb="16">
      <t>シュウケイヒョウ</t>
    </rPh>
    <rPh sb="19" eb="21">
      <t>シセツ</t>
    </rPh>
    <rPh sb="21" eb="22">
      <t>ベツ</t>
    </rPh>
    <rPh sb="26" eb="27">
      <t>ベツ</t>
    </rPh>
    <rPh sb="28" eb="29">
      <t>カ</t>
    </rPh>
    <rPh sb="29" eb="30">
      <t>ベツ</t>
    </rPh>
    <phoneticPr fontId="4"/>
  </si>
  <si>
    <t>（1）平内町　文書量調査　集計表 ／ 施設別　課別</t>
    <rPh sb="3" eb="6">
      <t>ヒラナイマチ</t>
    </rPh>
    <rPh sb="7" eb="9">
      <t>ブンショ</t>
    </rPh>
    <rPh sb="9" eb="10">
      <t>リョウ</t>
    </rPh>
    <rPh sb="10" eb="12">
      <t>チョウサ</t>
    </rPh>
    <rPh sb="13" eb="16">
      <t>シュウケイヒョウ</t>
    </rPh>
    <rPh sb="19" eb="21">
      <t>シセツ</t>
    </rPh>
    <rPh sb="21" eb="22">
      <t>ベツ</t>
    </rPh>
    <rPh sb="23" eb="24">
      <t>カ</t>
    </rPh>
    <rPh sb="24" eb="25">
      <t>ベツ</t>
    </rPh>
    <phoneticPr fontId="4"/>
  </si>
  <si>
    <t>（3）平内町　文書量調査　集計表 ／ 明細（係別）</t>
    <rPh sb="3" eb="6">
      <t>ヒラナイマチ</t>
    </rPh>
    <rPh sb="7" eb="9">
      <t>ブンショ</t>
    </rPh>
    <rPh sb="9" eb="10">
      <t>リョウ</t>
    </rPh>
    <rPh sb="10" eb="12">
      <t>チョウサ</t>
    </rPh>
    <rPh sb="13" eb="16">
      <t>シュウケイヒョウ</t>
    </rPh>
    <rPh sb="19" eb="21">
      <t>メイサイ</t>
    </rPh>
    <rPh sb="22" eb="23">
      <t>カカリ</t>
    </rPh>
    <rPh sb="23" eb="24">
      <t>ベツ</t>
    </rPh>
    <phoneticPr fontId="4"/>
  </si>
  <si>
    <t>◆平内町　課№</t>
    <rPh sb="1" eb="4">
      <t>ヒラナイマチ</t>
    </rPh>
    <rPh sb="5" eb="6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</si>
</sst>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/>
    <xf numFmtId="0" fontId="0" fillId="0" borderId="1" xfId="0" applyBorder="1"/>
    <xf numFmtId="0" fontId="0" fillId="0" borderId="2" xfId="0" applyBorder="1"/>
    <xf numFmtId="176" fontId="0" fillId="0" borderId="2" xfId="1" applyNumberFormat="1" applyFont="1" applyBorder="1" applyAlignment="1"/>
    <xf numFmtId="176" fontId="0" fillId="0" borderId="1" xfId="1" applyNumberFormat="1" applyFont="1" applyBorder="1" applyAlignment="1"/>
    <xf numFmtId="176" fontId="0" fillId="0" borderId="4" xfId="1" applyNumberFormat="1" applyFont="1" applyBorder="1" applyAlignment="1"/>
    <xf numFmtId="176" fontId="0" fillId="0" borderId="3" xfId="1" applyNumberFormat="1" applyFont="1" applyBorder="1" applyAlignment="1"/>
    <xf numFmtId="176" fontId="0" fillId="0" borderId="8" xfId="1" applyNumberFormat="1" applyFont="1" applyBorder="1" applyAlignment="1"/>
    <xf numFmtId="0" fontId="0" fillId="0" borderId="0" xfId="0" applyAlignment="1">
      <alignment vertical="center"/>
    </xf>
    <xf numFmtId="176" fontId="0" fillId="0" borderId="0" xfId="0" applyNumberFormat="1"/>
    <xf numFmtId="0" fontId="0" fillId="0" borderId="5" xfId="0" applyBorder="1"/>
    <xf numFmtId="0" fontId="0" fillId="0" borderId="5" xfId="0" applyBorder="1" applyAlignment="1">
      <alignment horizontal="center"/>
    </xf>
    <xf numFmtId="176" fontId="0" fillId="0" borderId="6" xfId="1" applyNumberFormat="1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0" fillId="0" borderId="14" xfId="1" applyNumberFormat="1" applyFont="1" applyBorder="1" applyAlignment="1"/>
    <xf numFmtId="176" fontId="0" fillId="0" borderId="17" xfId="1" applyNumberFormat="1" applyFont="1" applyBorder="1" applyAlignment="1"/>
    <xf numFmtId="0" fontId="0" fillId="0" borderId="19" xfId="0" applyBorder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" xfId="0" applyBorder="1" applyAlignment="1">
      <alignment horizontal="center"/>
    </xf>
    <xf numFmtId="0" fontId="0" fillId="0" borderId="17" xfId="0" applyBorder="1"/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30" xfId="0" applyBorder="1"/>
    <xf numFmtId="176" fontId="0" fillId="0" borderId="30" xfId="1" applyNumberFormat="1" applyFont="1" applyBorder="1" applyAlignment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/>
    <xf numFmtId="176" fontId="0" fillId="0" borderId="31" xfId="1" applyNumberFormat="1" applyFont="1" applyBorder="1" applyAlignment="1"/>
    <xf numFmtId="176" fontId="0" fillId="0" borderId="27" xfId="1" applyNumberFormat="1" applyFont="1" applyBorder="1" applyAlignment="1"/>
    <xf numFmtId="0" fontId="0" fillId="0" borderId="22" xfId="0" applyBorder="1" applyAlignment="1">
      <alignment horizontal="center"/>
    </xf>
    <xf numFmtId="0" fontId="0" fillId="0" borderId="22" xfId="0" applyBorder="1"/>
    <xf numFmtId="176" fontId="0" fillId="0" borderId="22" xfId="1" applyNumberFormat="1" applyFont="1" applyBorder="1" applyAlignment="1"/>
    <xf numFmtId="176" fontId="0" fillId="0" borderId="28" xfId="1" applyNumberFormat="1" applyFont="1" applyBorder="1" applyAlignment="1"/>
    <xf numFmtId="176" fontId="0" fillId="0" borderId="21" xfId="1" applyNumberFormat="1" applyFont="1" applyBorder="1" applyAlignment="1"/>
    <xf numFmtId="176" fontId="0" fillId="0" borderId="23" xfId="1" applyNumberFormat="1" applyFont="1" applyBorder="1" applyAlignment="1"/>
    <xf numFmtId="38" fontId="0" fillId="0" borderId="0" xfId="1" applyFont="1" applyAlignment="1"/>
    <xf numFmtId="38" fontId="0" fillId="3" borderId="23" xfId="1" applyFont="1" applyFill="1" applyBorder="1" applyAlignment="1">
      <alignment horizontal="center" vertical="center"/>
    </xf>
    <xf numFmtId="38" fontId="0" fillId="0" borderId="14" xfId="1" applyFont="1" applyBorder="1" applyAlignment="1"/>
    <xf numFmtId="38" fontId="0" fillId="0" borderId="17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7" xfId="1" applyFont="1" applyBorder="1" applyAlignment="1"/>
    <xf numFmtId="38" fontId="0" fillId="0" borderId="11" xfId="1" applyFont="1" applyBorder="1" applyAlignment="1"/>
    <xf numFmtId="38" fontId="0" fillId="0" borderId="23" xfId="1" applyFont="1" applyBorder="1" applyAlignment="1"/>
    <xf numFmtId="38" fontId="0" fillId="0" borderId="14" xfId="1" applyFont="1" applyFill="1" applyBorder="1" applyAlignment="1"/>
    <xf numFmtId="38" fontId="0" fillId="0" borderId="21" xfId="1" applyFont="1" applyBorder="1" applyAlignment="1"/>
    <xf numFmtId="176" fontId="0" fillId="0" borderId="13" xfId="1" applyNumberFormat="1" applyFont="1" applyBorder="1" applyAlignment="1">
      <alignment vertical="center"/>
    </xf>
    <xf numFmtId="176" fontId="0" fillId="0" borderId="22" xfId="1" applyNumberFormat="1" applyFont="1" applyBorder="1" applyAlignment="1">
      <alignment vertical="center"/>
    </xf>
    <xf numFmtId="176" fontId="0" fillId="0" borderId="12" xfId="1" applyNumberFormat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176" fontId="0" fillId="0" borderId="16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176" fontId="0" fillId="0" borderId="23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38" fontId="0" fillId="3" borderId="21" xfId="1" applyFont="1" applyFill="1" applyBorder="1" applyAlignment="1">
      <alignment horizontal="center" vertical="center"/>
    </xf>
    <xf numFmtId="38" fontId="0" fillId="0" borderId="18" xfId="1" applyFont="1" applyBorder="1" applyAlignment="1">
      <alignment vertical="center"/>
    </xf>
    <xf numFmtId="176" fontId="0" fillId="0" borderId="0" xfId="1" applyNumberFormat="1" applyFont="1" applyAlignment="1"/>
    <xf numFmtId="176" fontId="0" fillId="0" borderId="22" xfId="0" applyNumberFormat="1" applyBorder="1"/>
    <xf numFmtId="0" fontId="0" fillId="0" borderId="35" xfId="0" applyBorder="1"/>
    <xf numFmtId="0" fontId="0" fillId="0" borderId="35" xfId="0" applyBorder="1" applyAlignment="1">
      <alignment horizontal="center"/>
    </xf>
    <xf numFmtId="176" fontId="0" fillId="0" borderId="35" xfId="1" applyNumberFormat="1" applyFont="1" applyBorder="1" applyAlignment="1"/>
    <xf numFmtId="176" fontId="0" fillId="0" borderId="36" xfId="1" applyNumberFormat="1" applyFont="1" applyBorder="1" applyAlignment="1"/>
    <xf numFmtId="176" fontId="0" fillId="0" borderId="37" xfId="1" applyNumberFormat="1" applyFont="1" applyBorder="1" applyAlignment="1"/>
    <xf numFmtId="176" fontId="0" fillId="0" borderId="32" xfId="1" applyNumberFormat="1" applyFont="1" applyBorder="1" applyAlignment="1"/>
    <xf numFmtId="38" fontId="0" fillId="0" borderId="37" xfId="1" applyFont="1" applyBorder="1" applyAlignment="1"/>
    <xf numFmtId="38" fontId="0" fillId="0" borderId="32" xfId="1" applyFont="1" applyBorder="1" applyAlignment="1"/>
    <xf numFmtId="176" fontId="0" fillId="0" borderId="29" xfId="1" applyNumberFormat="1" applyFont="1" applyBorder="1" applyAlignment="1"/>
    <xf numFmtId="0" fontId="0" fillId="0" borderId="38" xfId="0" applyBorder="1"/>
    <xf numFmtId="0" fontId="0" fillId="6" borderId="5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37" xfId="0" applyBorder="1"/>
    <xf numFmtId="38" fontId="0" fillId="0" borderId="0" xfId="1" applyFont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4" xfId="0" applyBorder="1"/>
    <xf numFmtId="0" fontId="0" fillId="0" borderId="3" xfId="0" applyBorder="1"/>
    <xf numFmtId="0" fontId="0" fillId="0" borderId="41" xfId="0" applyBorder="1"/>
    <xf numFmtId="0" fontId="0" fillId="0" borderId="7" xfId="0" applyBorder="1"/>
    <xf numFmtId="0" fontId="0" fillId="0" borderId="28" xfId="0" applyBorder="1"/>
    <xf numFmtId="0" fontId="0" fillId="0" borderId="36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76" fontId="0" fillId="0" borderId="11" xfId="1" applyNumberFormat="1" applyFont="1" applyBorder="1" applyAlignment="1"/>
    <xf numFmtId="0" fontId="0" fillId="0" borderId="0" xfId="0" applyAlignment="1">
      <alignment horizontal="right"/>
    </xf>
    <xf numFmtId="176" fontId="0" fillId="0" borderId="41" xfId="1" applyNumberFormat="1" applyFont="1" applyBorder="1" applyAlignment="1"/>
    <xf numFmtId="176" fontId="0" fillId="0" borderId="34" xfId="1" applyNumberFormat="1" applyFont="1" applyBorder="1" applyAlignment="1"/>
    <xf numFmtId="176" fontId="0" fillId="0" borderId="10" xfId="1" applyNumberFormat="1" applyFont="1" applyBorder="1" applyAlignment="1"/>
    <xf numFmtId="176" fontId="0" fillId="0" borderId="9" xfId="1" applyNumberFormat="1" applyFont="1" applyBorder="1" applyAlignment="1"/>
    <xf numFmtId="176" fontId="0" fillId="0" borderId="51" xfId="1" applyNumberFormat="1" applyFont="1" applyBorder="1" applyAlignment="1"/>
    <xf numFmtId="176" fontId="0" fillId="0" borderId="52" xfId="1" applyNumberFormat="1" applyFont="1" applyBorder="1" applyAlignment="1"/>
    <xf numFmtId="176" fontId="0" fillId="0" borderId="7" xfId="1" applyNumberFormat="1" applyFont="1" applyBorder="1" applyAlignment="1"/>
    <xf numFmtId="176" fontId="0" fillId="0" borderId="5" xfId="1" applyNumberFormat="1" applyFont="1" applyBorder="1" applyAlignment="1"/>
    <xf numFmtId="0" fontId="0" fillId="0" borderId="25" xfId="0" applyBorder="1"/>
    <xf numFmtId="176" fontId="0" fillId="0" borderId="21" xfId="0" applyNumberFormat="1" applyBorder="1"/>
    <xf numFmtId="176" fontId="0" fillId="0" borderId="23" xfId="0" applyNumberFormat="1" applyBorder="1"/>
    <xf numFmtId="0" fontId="0" fillId="0" borderId="15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176" fontId="0" fillId="5" borderId="13" xfId="1" applyNumberFormat="1" applyFont="1" applyFill="1" applyBorder="1" applyAlignment="1">
      <alignment horizontal="center" vertical="center"/>
    </xf>
    <xf numFmtId="176" fontId="0" fillId="5" borderId="22" xfId="1" applyNumberFormat="1" applyFont="1" applyFill="1" applyBorder="1" applyAlignment="1">
      <alignment horizontal="center" vertical="center"/>
    </xf>
    <xf numFmtId="176" fontId="0" fillId="5" borderId="49" xfId="1" applyNumberFormat="1" applyFont="1" applyFill="1" applyBorder="1" applyAlignment="1">
      <alignment horizontal="center" vertical="center" wrapText="1"/>
    </xf>
    <xf numFmtId="176" fontId="0" fillId="5" borderId="28" xfId="1" applyNumberFormat="1" applyFont="1" applyFill="1" applyBorder="1" applyAlignment="1">
      <alignment horizontal="center" vertical="center" wrapText="1"/>
    </xf>
    <xf numFmtId="176" fontId="0" fillId="5" borderId="50" xfId="1" applyNumberFormat="1" applyFont="1" applyFill="1" applyBorder="1" applyAlignment="1">
      <alignment horizontal="center" vertical="center" wrapText="1"/>
    </xf>
    <xf numFmtId="176" fontId="0" fillId="5" borderId="51" xfId="1" applyNumberFormat="1" applyFon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176" fontId="0" fillId="5" borderId="15" xfId="1" applyNumberFormat="1" applyFont="1" applyFill="1" applyBorder="1" applyAlignment="1">
      <alignment horizontal="center" vertical="center"/>
    </xf>
    <xf numFmtId="176" fontId="0" fillId="5" borderId="21" xfId="1" applyNumberFormat="1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176" fontId="0" fillId="4" borderId="49" xfId="1" applyNumberFormat="1" applyFont="1" applyFill="1" applyBorder="1" applyAlignment="1">
      <alignment horizontal="center" vertical="center" wrapText="1"/>
    </xf>
    <xf numFmtId="176" fontId="0" fillId="4" borderId="28" xfId="1" applyNumberFormat="1" applyFont="1" applyFill="1" applyBorder="1" applyAlignment="1">
      <alignment horizontal="center" vertical="center" wrapText="1"/>
    </xf>
    <xf numFmtId="176" fontId="0" fillId="4" borderId="15" xfId="1" applyNumberFormat="1" applyFont="1" applyFill="1" applyBorder="1" applyAlignment="1">
      <alignment horizontal="center" vertical="center"/>
    </xf>
    <xf numFmtId="176" fontId="0" fillId="4" borderId="21" xfId="1" applyNumberFormat="1" applyFont="1" applyFill="1" applyBorder="1" applyAlignment="1">
      <alignment horizontal="center" vertical="center"/>
    </xf>
    <xf numFmtId="176" fontId="0" fillId="4" borderId="50" xfId="1" applyNumberFormat="1" applyFont="1" applyFill="1" applyBorder="1" applyAlignment="1">
      <alignment horizontal="center" vertical="center" wrapText="1"/>
    </xf>
    <xf numFmtId="176" fontId="0" fillId="4" borderId="51" xfId="1" applyNumberFormat="1" applyFont="1" applyFill="1" applyBorder="1" applyAlignment="1">
      <alignment horizontal="center" vertical="center"/>
    </xf>
    <xf numFmtId="176" fontId="0" fillId="4" borderId="13" xfId="1" applyNumberFormat="1" applyFont="1" applyFill="1" applyBorder="1" applyAlignment="1">
      <alignment horizontal="center" vertical="center"/>
    </xf>
    <xf numFmtId="176" fontId="0" fillId="4" borderId="22" xfId="1" applyNumberFormat="1" applyFont="1" applyFill="1" applyBorder="1" applyAlignment="1">
      <alignment horizontal="center" vertical="center"/>
    </xf>
    <xf numFmtId="38" fontId="0" fillId="3" borderId="27" xfId="1" applyFont="1" applyFill="1" applyBorder="1" applyAlignment="1">
      <alignment horizontal="center" vertical="center" wrapText="1"/>
    </xf>
    <xf numFmtId="38" fontId="0" fillId="3" borderId="24" xfId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5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176" fontId="0" fillId="0" borderId="13" xfId="1" applyNumberFormat="1" applyFont="1" applyBorder="1" applyAlignment="1">
      <alignment vertical="center"/>
    </xf>
    <xf numFmtId="176" fontId="0" fillId="0" borderId="12" xfId="1" applyNumberFormat="1" applyFont="1" applyBorder="1" applyAlignment="1">
      <alignment vertical="center"/>
    </xf>
    <xf numFmtId="176" fontId="0" fillId="0" borderId="22" xfId="1" applyNumberFormat="1" applyFont="1" applyBorder="1" applyAlignment="1">
      <alignment vertical="center"/>
    </xf>
    <xf numFmtId="176" fontId="0" fillId="0" borderId="16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176" fontId="0" fillId="0" borderId="23" xfId="1" applyNumberFormat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38" fontId="0" fillId="0" borderId="23" xfId="1" applyFont="1" applyBorder="1" applyAlignment="1">
      <alignment vertical="center"/>
    </xf>
  </cellXfs>
  <cellStyles count="4">
    <cellStyle name="桁区切り" xfId="1" builtinId="6"/>
    <cellStyle name="標準" xfId="0" builtinId="0"/>
    <cellStyle name="標準 2" xfId="2" xr:uid="{AC235B21-7841-4502-AED8-5629F47C0A2C}"/>
    <cellStyle name="標準 3" xfId="3" xr:uid="{3EED66E1-C7A4-4745-9F40-A99266623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49271-352D-43D6-AFB3-04B2B28BE497}">
  <dimension ref="A1:B18"/>
  <sheetViews>
    <sheetView workbookViewId="0">
      <selection activeCell="A3" sqref="A3"/>
    </sheetView>
  </sheetViews>
  <sheetFormatPr defaultRowHeight="18.75"/>
  <cols>
    <col min="1" max="1" width="6.625" customWidth="1"/>
    <col min="2" max="2" width="15.125" bestFit="1" customWidth="1"/>
  </cols>
  <sheetData>
    <row r="1" spans="1:2">
      <c r="A1" t="s">
        <v>167</v>
      </c>
    </row>
    <row r="3" spans="1:2">
      <c r="A3" s="74" t="s">
        <v>147</v>
      </c>
      <c r="B3" s="74" t="s">
        <v>148</v>
      </c>
    </row>
    <row r="4" spans="1:2">
      <c r="A4" s="11">
        <v>1</v>
      </c>
      <c r="B4" s="10" t="s">
        <v>130</v>
      </c>
    </row>
    <row r="5" spans="1:2">
      <c r="A5" s="11">
        <v>2</v>
      </c>
      <c r="B5" s="10" t="s">
        <v>49</v>
      </c>
    </row>
    <row r="6" spans="1:2">
      <c r="A6" s="11">
        <v>3</v>
      </c>
      <c r="B6" s="10" t="s">
        <v>4</v>
      </c>
    </row>
    <row r="7" spans="1:2">
      <c r="A7" s="11">
        <v>4</v>
      </c>
      <c r="B7" s="10" t="s">
        <v>143</v>
      </c>
    </row>
    <row r="8" spans="1:2">
      <c r="A8" s="11">
        <v>5</v>
      </c>
      <c r="B8" s="10" t="s">
        <v>144</v>
      </c>
    </row>
    <row r="9" spans="1:2">
      <c r="A9" s="11">
        <v>6</v>
      </c>
      <c r="B9" s="10" t="s">
        <v>145</v>
      </c>
    </row>
    <row r="10" spans="1:2">
      <c r="A10" s="11">
        <v>7</v>
      </c>
      <c r="B10" s="10" t="s">
        <v>133</v>
      </c>
    </row>
    <row r="11" spans="1:2">
      <c r="A11" s="11">
        <v>8</v>
      </c>
      <c r="B11" s="10" t="s">
        <v>146</v>
      </c>
    </row>
    <row r="12" spans="1:2">
      <c r="A12" s="11">
        <v>9</v>
      </c>
      <c r="B12" s="10" t="s">
        <v>132</v>
      </c>
    </row>
    <row r="13" spans="1:2">
      <c r="A13" s="11">
        <v>10</v>
      </c>
      <c r="B13" s="10" t="s">
        <v>126</v>
      </c>
    </row>
    <row r="14" spans="1:2">
      <c r="A14" s="11">
        <v>11</v>
      </c>
      <c r="B14" s="10" t="s">
        <v>0</v>
      </c>
    </row>
    <row r="15" spans="1:2">
      <c r="A15" s="11">
        <v>12</v>
      </c>
      <c r="B15" s="10" t="s">
        <v>151</v>
      </c>
    </row>
    <row r="16" spans="1:2">
      <c r="A16" s="11">
        <v>13</v>
      </c>
      <c r="B16" s="10" t="s">
        <v>118</v>
      </c>
    </row>
    <row r="17" spans="1:2">
      <c r="A17" s="11">
        <v>14</v>
      </c>
      <c r="B17" s="10" t="s">
        <v>119</v>
      </c>
    </row>
    <row r="18" spans="1:2">
      <c r="A18" s="11">
        <v>99</v>
      </c>
      <c r="B18" s="10" t="s">
        <v>149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6E10-EA31-4CD0-9CA8-3FA152DDADDD}">
  <sheetPr>
    <pageSetUpPr fitToPage="1"/>
  </sheetPr>
  <dimension ref="A1:H28"/>
  <sheetViews>
    <sheetView showGridLines="0" showZeros="0" tabSelected="1" workbookViewId="0">
      <pane ySplit="4" topLeftCell="A5" activePane="bottomLeft" state="frozen"/>
      <selection pane="bottomLeft" activeCell="A3" sqref="A3:A4"/>
    </sheetView>
  </sheetViews>
  <sheetFormatPr defaultRowHeight="18.75"/>
  <cols>
    <col min="1" max="1" width="17.25" bestFit="1" customWidth="1"/>
    <col min="2" max="2" width="5.25" style="13" hidden="1" customWidth="1"/>
    <col min="3" max="3" width="15.125" bestFit="1" customWidth="1"/>
    <col min="4" max="4" width="12.875" style="62" bestFit="1" customWidth="1"/>
    <col min="5" max="5" width="11" style="62" bestFit="1" customWidth="1"/>
    <col min="6" max="6" width="14.375" style="62" bestFit="1" customWidth="1"/>
    <col min="7" max="7" width="12.75" style="62" customWidth="1"/>
    <col min="8" max="8" width="12.75" customWidth="1"/>
  </cols>
  <sheetData>
    <row r="1" spans="1:8">
      <c r="A1" t="s">
        <v>165</v>
      </c>
    </row>
    <row r="2" spans="1:8">
      <c r="D2" s="62" t="s">
        <v>14</v>
      </c>
      <c r="H2" s="93" t="s">
        <v>161</v>
      </c>
    </row>
    <row r="3" spans="1:8" s="8" customFormat="1" ht="18.75" customHeight="1">
      <c r="A3" s="116" t="s">
        <v>15</v>
      </c>
      <c r="B3" s="118" t="s">
        <v>142</v>
      </c>
      <c r="C3" s="120" t="s">
        <v>136</v>
      </c>
      <c r="D3" s="122" t="s">
        <v>159</v>
      </c>
      <c r="E3" s="108" t="s">
        <v>13</v>
      </c>
      <c r="F3" s="110" t="s">
        <v>17</v>
      </c>
      <c r="G3" s="112" t="s">
        <v>18</v>
      </c>
      <c r="H3" s="114" t="s">
        <v>115</v>
      </c>
    </row>
    <row r="4" spans="1:8" s="59" customFormat="1">
      <c r="A4" s="117"/>
      <c r="B4" s="119"/>
      <c r="C4" s="121"/>
      <c r="D4" s="123"/>
      <c r="E4" s="109"/>
      <c r="F4" s="111"/>
      <c r="G4" s="113"/>
      <c r="H4" s="115"/>
    </row>
    <row r="5" spans="1:8">
      <c r="A5" s="105" t="s">
        <v>5</v>
      </c>
      <c r="B5" s="20">
        <v>1</v>
      </c>
      <c r="C5" s="81" t="s">
        <v>130</v>
      </c>
      <c r="D5" s="16">
        <v>227.09399999999999</v>
      </c>
      <c r="E5" s="3">
        <v>38.9</v>
      </c>
      <c r="F5" s="5">
        <v>38.510000000000005</v>
      </c>
      <c r="G5" s="7">
        <f t="shared" ref="G5:G28" si="0">SUM(D5:F5)</f>
        <v>304.50399999999996</v>
      </c>
      <c r="H5" s="87"/>
    </row>
    <row r="6" spans="1:8">
      <c r="A6" s="106"/>
      <c r="B6" s="29">
        <v>2</v>
      </c>
      <c r="C6" s="83" t="s">
        <v>134</v>
      </c>
      <c r="D6" s="19">
        <v>47.275999999999996</v>
      </c>
      <c r="E6" s="28">
        <v>17.650000000000002</v>
      </c>
      <c r="F6" s="94">
        <v>2.2000000000000002</v>
      </c>
      <c r="G6" s="96">
        <f t="shared" si="0"/>
        <v>67.126000000000005</v>
      </c>
      <c r="H6" s="89"/>
    </row>
    <row r="7" spans="1:8">
      <c r="A7" s="106"/>
      <c r="B7" s="14">
        <v>3</v>
      </c>
      <c r="C7" s="82" t="s">
        <v>4</v>
      </c>
      <c r="D7" s="18">
        <v>65.598000000000013</v>
      </c>
      <c r="E7" s="4">
        <v>6</v>
      </c>
      <c r="F7" s="6">
        <v>10.149999999999999</v>
      </c>
      <c r="G7" s="97">
        <f t="shared" si="0"/>
        <v>81.748000000000019</v>
      </c>
      <c r="H7" s="88"/>
    </row>
    <row r="8" spans="1:8">
      <c r="A8" s="106"/>
      <c r="B8" s="29">
        <v>4</v>
      </c>
      <c r="C8" s="83" t="s">
        <v>1</v>
      </c>
      <c r="D8" s="19">
        <v>151.06550000000001</v>
      </c>
      <c r="E8" s="28">
        <v>25.6</v>
      </c>
      <c r="F8" s="94">
        <v>39.349999999999994</v>
      </c>
      <c r="G8" s="96">
        <f t="shared" si="0"/>
        <v>216.0155</v>
      </c>
      <c r="H8" s="89"/>
    </row>
    <row r="9" spans="1:8">
      <c r="A9" s="106"/>
      <c r="B9" s="20">
        <v>5</v>
      </c>
      <c r="C9" s="81" t="s">
        <v>129</v>
      </c>
      <c r="D9" s="16">
        <v>57.779500000000006</v>
      </c>
      <c r="E9" s="3">
        <v>28.799999999999994</v>
      </c>
      <c r="F9" s="5">
        <v>7.6</v>
      </c>
      <c r="G9" s="7">
        <f t="shared" si="0"/>
        <v>94.17949999999999</v>
      </c>
      <c r="H9" s="87"/>
    </row>
    <row r="10" spans="1:8">
      <c r="A10" s="106"/>
      <c r="B10" s="14">
        <v>6</v>
      </c>
      <c r="C10" s="82" t="s">
        <v>125</v>
      </c>
      <c r="D10" s="18">
        <v>60.111000000000004</v>
      </c>
      <c r="E10" s="4">
        <v>28.8</v>
      </c>
      <c r="F10" s="6">
        <v>5.8</v>
      </c>
      <c r="G10" s="97">
        <f t="shared" si="0"/>
        <v>94.710999999999999</v>
      </c>
      <c r="H10" s="88"/>
    </row>
    <row r="11" spans="1:8">
      <c r="A11" s="106"/>
      <c r="B11" s="14">
        <v>7</v>
      </c>
      <c r="C11" s="82" t="s">
        <v>133</v>
      </c>
      <c r="D11" s="18">
        <v>94.952000000000027</v>
      </c>
      <c r="E11" s="4">
        <v>18.150000000000002</v>
      </c>
      <c r="F11" s="6">
        <v>14.5</v>
      </c>
      <c r="G11" s="97">
        <f t="shared" si="0"/>
        <v>127.60200000000003</v>
      </c>
      <c r="H11" s="88"/>
    </row>
    <row r="12" spans="1:8">
      <c r="A12" s="106"/>
      <c r="B12" s="14">
        <v>8</v>
      </c>
      <c r="C12" s="82" t="s">
        <v>128</v>
      </c>
      <c r="D12" s="18">
        <v>0.83000000000000007</v>
      </c>
      <c r="E12" s="4">
        <v>0</v>
      </c>
      <c r="F12" s="6">
        <v>0</v>
      </c>
      <c r="G12" s="97">
        <f t="shared" si="0"/>
        <v>0.83000000000000007</v>
      </c>
      <c r="H12" s="88">
        <v>51</v>
      </c>
    </row>
    <row r="13" spans="1:8">
      <c r="A13" s="106"/>
      <c r="B13" s="20">
        <v>9</v>
      </c>
      <c r="C13" s="81" t="s">
        <v>132</v>
      </c>
      <c r="D13" s="16">
        <v>88.31676666666668</v>
      </c>
      <c r="E13" s="3">
        <v>0</v>
      </c>
      <c r="F13" s="5">
        <v>0</v>
      </c>
      <c r="G13" s="7">
        <f t="shared" si="0"/>
        <v>88.31676666666668</v>
      </c>
      <c r="H13" s="87">
        <v>60</v>
      </c>
    </row>
    <row r="14" spans="1:8">
      <c r="A14" s="106"/>
      <c r="B14" s="14">
        <v>10</v>
      </c>
      <c r="C14" s="82" t="s">
        <v>126</v>
      </c>
      <c r="D14" s="18">
        <v>52.445500000000003</v>
      </c>
      <c r="E14" s="4">
        <v>17.2</v>
      </c>
      <c r="F14" s="6">
        <v>4.3</v>
      </c>
      <c r="G14" s="97">
        <f t="shared" si="0"/>
        <v>73.945499999999996</v>
      </c>
      <c r="H14" s="88"/>
    </row>
    <row r="15" spans="1:8">
      <c r="A15" s="106"/>
      <c r="B15" s="14">
        <v>11</v>
      </c>
      <c r="C15" s="82" t="s">
        <v>59</v>
      </c>
      <c r="D15" s="18">
        <v>67.623499999999993</v>
      </c>
      <c r="E15" s="4">
        <v>6.65</v>
      </c>
      <c r="F15" s="6">
        <v>3.25</v>
      </c>
      <c r="G15" s="97">
        <f t="shared" si="0"/>
        <v>77.523499999999999</v>
      </c>
      <c r="H15" s="88"/>
    </row>
    <row r="16" spans="1:8">
      <c r="A16" s="107"/>
      <c r="B16" s="29">
        <v>99</v>
      </c>
      <c r="C16" s="83" t="s">
        <v>131</v>
      </c>
      <c r="D16" s="19">
        <v>4.1500000000000004</v>
      </c>
      <c r="E16" s="28">
        <v>0</v>
      </c>
      <c r="F16" s="94">
        <v>0</v>
      </c>
      <c r="G16" s="96">
        <f t="shared" si="0"/>
        <v>4.1500000000000004</v>
      </c>
      <c r="H16" s="89"/>
    </row>
    <row r="17" spans="1:8">
      <c r="A17" s="105" t="s">
        <v>7</v>
      </c>
      <c r="B17" s="20">
        <v>1</v>
      </c>
      <c r="C17" s="81" t="s">
        <v>130</v>
      </c>
      <c r="D17" s="16">
        <v>13.729000000000001</v>
      </c>
      <c r="E17" s="3">
        <v>0</v>
      </c>
      <c r="F17" s="5">
        <v>0</v>
      </c>
      <c r="G17" s="7">
        <f t="shared" si="0"/>
        <v>13.729000000000001</v>
      </c>
      <c r="H17" s="87"/>
    </row>
    <row r="18" spans="1:8">
      <c r="A18" s="106"/>
      <c r="B18" s="14">
        <v>5</v>
      </c>
      <c r="C18" s="82" t="s">
        <v>129</v>
      </c>
      <c r="D18" s="18">
        <v>10.781000000000001</v>
      </c>
      <c r="E18" s="4">
        <v>2.15</v>
      </c>
      <c r="F18" s="6">
        <v>0.85000000000000009</v>
      </c>
      <c r="G18" s="97">
        <f t="shared" si="0"/>
        <v>13.781000000000001</v>
      </c>
      <c r="H18" s="88"/>
    </row>
    <row r="19" spans="1:8">
      <c r="A19" s="106"/>
      <c r="B19" s="14">
        <v>8</v>
      </c>
      <c r="C19" s="82" t="s">
        <v>128</v>
      </c>
      <c r="D19" s="18">
        <v>149.935</v>
      </c>
      <c r="E19" s="4">
        <v>38.049999999999997</v>
      </c>
      <c r="F19" s="6">
        <v>20.95</v>
      </c>
      <c r="G19" s="97">
        <f t="shared" si="0"/>
        <v>208.935</v>
      </c>
      <c r="H19" s="88"/>
    </row>
    <row r="20" spans="1:8">
      <c r="A20" s="107"/>
      <c r="B20" s="29">
        <v>99</v>
      </c>
      <c r="C20" s="83" t="s">
        <v>131</v>
      </c>
      <c r="D20" s="19">
        <v>2.0220000000000002</v>
      </c>
      <c r="E20" s="28">
        <v>0</v>
      </c>
      <c r="F20" s="94">
        <v>1</v>
      </c>
      <c r="G20" s="96">
        <f t="shared" si="0"/>
        <v>3.0220000000000002</v>
      </c>
      <c r="H20" s="89">
        <v>26</v>
      </c>
    </row>
    <row r="21" spans="1:8">
      <c r="A21" s="105" t="s">
        <v>150</v>
      </c>
      <c r="B21" s="20">
        <v>1</v>
      </c>
      <c r="C21" s="81" t="s">
        <v>130</v>
      </c>
      <c r="D21" s="16">
        <v>25.448</v>
      </c>
      <c r="E21" s="3">
        <v>6.1499999999999995</v>
      </c>
      <c r="F21" s="5">
        <v>11.65</v>
      </c>
      <c r="G21" s="7">
        <f t="shared" si="0"/>
        <v>43.247999999999998</v>
      </c>
      <c r="H21" s="87">
        <v>0</v>
      </c>
    </row>
    <row r="22" spans="1:8">
      <c r="A22" s="106"/>
      <c r="B22" s="29">
        <v>2</v>
      </c>
      <c r="C22" s="83" t="s">
        <v>122</v>
      </c>
      <c r="D22" s="19">
        <v>0</v>
      </c>
      <c r="E22" s="28">
        <v>0</v>
      </c>
      <c r="F22" s="94">
        <v>2.4499999999999997</v>
      </c>
      <c r="G22" s="96">
        <f t="shared" si="0"/>
        <v>2.4499999999999997</v>
      </c>
      <c r="H22" s="89">
        <v>0</v>
      </c>
    </row>
    <row r="23" spans="1:8">
      <c r="A23" s="106"/>
      <c r="B23" s="20">
        <v>12</v>
      </c>
      <c r="C23" s="81" t="s">
        <v>11</v>
      </c>
      <c r="D23" s="16">
        <v>17.184000000000001</v>
      </c>
      <c r="E23" s="3">
        <v>1.75</v>
      </c>
      <c r="F23" s="5">
        <v>0.45</v>
      </c>
      <c r="G23" s="7">
        <f t="shared" si="0"/>
        <v>19.384</v>
      </c>
      <c r="H23" s="87">
        <v>0</v>
      </c>
    </row>
    <row r="24" spans="1:8">
      <c r="A24" s="106"/>
      <c r="B24" s="14">
        <v>13</v>
      </c>
      <c r="C24" s="82" t="s">
        <v>118</v>
      </c>
      <c r="D24" s="18">
        <v>166.726</v>
      </c>
      <c r="E24" s="4">
        <v>11.350000000000001</v>
      </c>
      <c r="F24" s="6">
        <v>14.549999999999999</v>
      </c>
      <c r="G24" s="97">
        <f t="shared" si="0"/>
        <v>192.626</v>
      </c>
      <c r="H24" s="88">
        <v>22</v>
      </c>
    </row>
    <row r="25" spans="1:8">
      <c r="A25" s="107"/>
      <c r="B25" s="29">
        <v>14</v>
      </c>
      <c r="C25" s="83" t="s">
        <v>119</v>
      </c>
      <c r="D25" s="19">
        <v>71.432000000000002</v>
      </c>
      <c r="E25" s="28">
        <v>32.849999999999994</v>
      </c>
      <c r="F25" s="94">
        <v>19.8</v>
      </c>
      <c r="G25" s="96">
        <f t="shared" si="0"/>
        <v>124.08199999999999</v>
      </c>
      <c r="H25" s="89">
        <v>0</v>
      </c>
    </row>
    <row r="26" spans="1:8">
      <c r="A26" s="76" t="s">
        <v>114</v>
      </c>
      <c r="B26" s="34">
        <v>4</v>
      </c>
      <c r="C26" s="85" t="s">
        <v>1</v>
      </c>
      <c r="D26" s="38">
        <v>22.800000000000004</v>
      </c>
      <c r="E26" s="36">
        <v>0</v>
      </c>
      <c r="F26" s="37">
        <v>0</v>
      </c>
      <c r="G26" s="98">
        <f t="shared" si="0"/>
        <v>22.800000000000004</v>
      </c>
      <c r="H26" s="73">
        <v>0</v>
      </c>
    </row>
    <row r="27" spans="1:8" ht="19.5" thickBot="1">
      <c r="A27" s="77" t="s">
        <v>152</v>
      </c>
      <c r="B27" s="65">
        <v>99</v>
      </c>
      <c r="C27" s="86" t="s">
        <v>160</v>
      </c>
      <c r="D27" s="68">
        <v>385.87049999999988</v>
      </c>
      <c r="E27" s="66">
        <v>0</v>
      </c>
      <c r="F27" s="67">
        <v>92.499999999999986</v>
      </c>
      <c r="G27" s="99">
        <f t="shared" si="0"/>
        <v>478.37049999999988</v>
      </c>
      <c r="H27" s="91">
        <v>36</v>
      </c>
    </row>
    <row r="28" spans="1:8" ht="24.95" customHeight="1" thickTop="1">
      <c r="A28" s="79" t="s">
        <v>153</v>
      </c>
      <c r="B28" s="80"/>
      <c r="C28" s="80"/>
      <c r="D28" s="38">
        <f>SUM(D5:D27)</f>
        <v>1783.1692666666668</v>
      </c>
      <c r="E28" s="72">
        <f t="shared" ref="E28:F28" si="1">SUM(E5:E27)</f>
        <v>280.04999999999995</v>
      </c>
      <c r="F28" s="95">
        <f t="shared" si="1"/>
        <v>289.85999999999996</v>
      </c>
      <c r="G28" s="98">
        <f t="shared" si="0"/>
        <v>2353.0792666666671</v>
      </c>
      <c r="H28" s="73">
        <v>195</v>
      </c>
    </row>
  </sheetData>
  <sortState xmlns:xlrd2="http://schemas.microsoft.com/office/spreadsheetml/2017/richdata2" ref="A21:T25">
    <sortCondition ref="B21:B25"/>
  </sortState>
  <mergeCells count="11">
    <mergeCell ref="G3:G4"/>
    <mergeCell ref="H3:H4"/>
    <mergeCell ref="A3:A4"/>
    <mergeCell ref="B3:B4"/>
    <mergeCell ref="C3:C4"/>
    <mergeCell ref="D3:D4"/>
    <mergeCell ref="A5:A16"/>
    <mergeCell ref="A17:A20"/>
    <mergeCell ref="A21:A25"/>
    <mergeCell ref="E3:E4"/>
    <mergeCell ref="F3:F4"/>
  </mergeCells>
  <phoneticPr fontId="4"/>
  <pageMargins left="0.70866141732283472" right="0.70866141732283472" top="0.74803149606299213" bottom="0.74803149606299213" header="0.54" footer="0.31496062992125984"/>
  <pageSetup paperSize="9" scale="83" fitToHeight="0" orientation="portrait" horizontalDpi="1200" verticalDpi="1200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1350-0A08-4E10-8284-F21712D18789}">
  <sheetPr>
    <pageSetUpPr fitToPage="1"/>
  </sheetPr>
  <dimension ref="A1:I44"/>
  <sheetViews>
    <sheetView showGridLines="0" showZeros="0" workbookViewId="0">
      <pane ySplit="4" topLeftCell="A5" activePane="bottomLeft" state="frozen"/>
      <selection activeCell="A3" sqref="A3:A4"/>
      <selection pane="bottomLeft" activeCell="A3" sqref="A3:A4"/>
    </sheetView>
  </sheetViews>
  <sheetFormatPr defaultRowHeight="18.75"/>
  <cols>
    <col min="1" max="1" width="17.25" bestFit="1" customWidth="1"/>
    <col min="2" max="2" width="13.875" customWidth="1"/>
    <col min="3" max="3" width="5.25" style="13" hidden="1" customWidth="1"/>
    <col min="4" max="4" width="15.125" bestFit="1" customWidth="1"/>
    <col min="5" max="5" width="12.875" style="62" bestFit="1" customWidth="1"/>
    <col min="6" max="6" width="11" style="62" bestFit="1" customWidth="1"/>
    <col min="7" max="7" width="14.375" style="62" bestFit="1" customWidth="1"/>
    <col min="8" max="8" width="12.75" style="62" customWidth="1"/>
    <col min="9" max="9" width="12.75" customWidth="1"/>
  </cols>
  <sheetData>
    <row r="1" spans="1:9">
      <c r="A1" t="s">
        <v>164</v>
      </c>
    </row>
    <row r="2" spans="1:9">
      <c r="E2" s="62" t="s">
        <v>14</v>
      </c>
      <c r="I2" s="93" t="s">
        <v>161</v>
      </c>
    </row>
    <row r="3" spans="1:9" s="8" customFormat="1" ht="18.75" customHeight="1">
      <c r="A3" s="124" t="s">
        <v>15</v>
      </c>
      <c r="B3" s="126" t="s">
        <v>16</v>
      </c>
      <c r="C3" s="126" t="s">
        <v>142</v>
      </c>
      <c r="D3" s="128" t="s">
        <v>136</v>
      </c>
      <c r="E3" s="137" t="s">
        <v>159</v>
      </c>
      <c r="F3" s="141" t="s">
        <v>13</v>
      </c>
      <c r="G3" s="135" t="s">
        <v>17</v>
      </c>
      <c r="H3" s="139" t="s">
        <v>18</v>
      </c>
      <c r="I3" s="114" t="s">
        <v>115</v>
      </c>
    </row>
    <row r="4" spans="1:9" s="59" customFormat="1">
      <c r="A4" s="125"/>
      <c r="B4" s="127"/>
      <c r="C4" s="127"/>
      <c r="D4" s="129"/>
      <c r="E4" s="138"/>
      <c r="F4" s="142"/>
      <c r="G4" s="136"/>
      <c r="H4" s="140"/>
      <c r="I4" s="115"/>
    </row>
    <row r="5" spans="1:9">
      <c r="A5" s="105" t="s">
        <v>5</v>
      </c>
      <c r="B5" s="132" t="s">
        <v>3</v>
      </c>
      <c r="C5" s="20">
        <v>3</v>
      </c>
      <c r="D5" s="81" t="s">
        <v>4</v>
      </c>
      <c r="E5" s="16">
        <v>15.161000000000003</v>
      </c>
      <c r="F5" s="3">
        <v>6</v>
      </c>
      <c r="G5" s="5">
        <v>1.6</v>
      </c>
      <c r="H5" s="7">
        <f t="shared" ref="H5:H41" si="0">SUM(E5:G5)</f>
        <v>22.761000000000003</v>
      </c>
      <c r="I5" s="87">
        <v>0</v>
      </c>
    </row>
    <row r="6" spans="1:9">
      <c r="A6" s="106"/>
      <c r="B6" s="133"/>
      <c r="C6" s="14">
        <v>4</v>
      </c>
      <c r="D6" s="82" t="s">
        <v>1</v>
      </c>
      <c r="E6" s="18">
        <v>69.364500000000007</v>
      </c>
      <c r="F6" s="4">
        <v>25.6</v>
      </c>
      <c r="G6" s="6">
        <v>20.999999999999996</v>
      </c>
      <c r="H6" s="97">
        <f t="shared" si="0"/>
        <v>115.96450000000002</v>
      </c>
      <c r="I6" s="88">
        <v>0</v>
      </c>
    </row>
    <row r="7" spans="1:9">
      <c r="A7" s="106"/>
      <c r="B7" s="133"/>
      <c r="C7" s="14">
        <v>5</v>
      </c>
      <c r="D7" s="82" t="s">
        <v>129</v>
      </c>
      <c r="E7" s="18">
        <v>54.542500000000004</v>
      </c>
      <c r="F7" s="4">
        <v>28.799999999999994</v>
      </c>
      <c r="G7" s="6">
        <v>7.6</v>
      </c>
      <c r="H7" s="97">
        <f t="shared" si="0"/>
        <v>90.942499999999995</v>
      </c>
      <c r="I7" s="88">
        <v>0</v>
      </c>
    </row>
    <row r="8" spans="1:9">
      <c r="A8" s="106"/>
      <c r="B8" s="134"/>
      <c r="C8" s="29">
        <v>6</v>
      </c>
      <c r="D8" s="83" t="s">
        <v>69</v>
      </c>
      <c r="E8" s="19">
        <v>59.281000000000006</v>
      </c>
      <c r="F8" s="28">
        <v>28.8</v>
      </c>
      <c r="G8" s="94">
        <v>5.8</v>
      </c>
      <c r="H8" s="96">
        <f t="shared" si="0"/>
        <v>93.881</v>
      </c>
      <c r="I8" s="89">
        <v>0</v>
      </c>
    </row>
    <row r="9" spans="1:9">
      <c r="A9" s="106"/>
      <c r="B9" s="132" t="s">
        <v>2</v>
      </c>
      <c r="C9" s="20">
        <v>1</v>
      </c>
      <c r="D9" s="81" t="s">
        <v>130</v>
      </c>
      <c r="E9" s="16">
        <v>166.44300000000001</v>
      </c>
      <c r="F9" s="3">
        <v>38.9</v>
      </c>
      <c r="G9" s="5">
        <v>19.559999999999999</v>
      </c>
      <c r="H9" s="7">
        <f t="shared" si="0"/>
        <v>224.90300000000002</v>
      </c>
      <c r="I9" s="87">
        <v>0</v>
      </c>
    </row>
    <row r="10" spans="1:9">
      <c r="A10" s="106"/>
      <c r="B10" s="133"/>
      <c r="C10" s="14">
        <v>2</v>
      </c>
      <c r="D10" s="82" t="s">
        <v>134</v>
      </c>
      <c r="E10" s="18">
        <v>32.841999999999999</v>
      </c>
      <c r="F10" s="4">
        <v>17.650000000000002</v>
      </c>
      <c r="G10" s="6">
        <v>2.2000000000000002</v>
      </c>
      <c r="H10" s="97">
        <f t="shared" si="0"/>
        <v>52.692000000000007</v>
      </c>
      <c r="I10" s="88">
        <v>0</v>
      </c>
    </row>
    <row r="11" spans="1:9">
      <c r="A11" s="106"/>
      <c r="B11" s="133"/>
      <c r="C11" s="14">
        <v>7</v>
      </c>
      <c r="D11" s="82" t="s">
        <v>133</v>
      </c>
      <c r="E11" s="18">
        <v>94.952000000000027</v>
      </c>
      <c r="F11" s="4">
        <v>18.150000000000002</v>
      </c>
      <c r="G11" s="6">
        <v>14.5</v>
      </c>
      <c r="H11" s="97">
        <f t="shared" si="0"/>
        <v>127.60200000000003</v>
      </c>
      <c r="I11" s="88">
        <v>0</v>
      </c>
    </row>
    <row r="12" spans="1:9">
      <c r="A12" s="106"/>
      <c r="B12" s="133"/>
      <c r="C12" s="14">
        <v>9</v>
      </c>
      <c r="D12" s="82" t="s">
        <v>132</v>
      </c>
      <c r="E12" s="18">
        <v>88.31676666666668</v>
      </c>
      <c r="F12" s="4">
        <v>0</v>
      </c>
      <c r="G12" s="6">
        <v>0</v>
      </c>
      <c r="H12" s="97">
        <f t="shared" si="0"/>
        <v>88.31676666666668</v>
      </c>
      <c r="I12" s="88">
        <v>60</v>
      </c>
    </row>
    <row r="13" spans="1:9">
      <c r="A13" s="106"/>
      <c r="B13" s="134"/>
      <c r="C13" s="29">
        <v>99</v>
      </c>
      <c r="D13" s="83" t="s">
        <v>131</v>
      </c>
      <c r="E13" s="19">
        <v>1.6600000000000001</v>
      </c>
      <c r="F13" s="28">
        <v>0</v>
      </c>
      <c r="G13" s="94">
        <v>0</v>
      </c>
      <c r="H13" s="96">
        <f t="shared" si="0"/>
        <v>1.6600000000000001</v>
      </c>
      <c r="I13" s="89">
        <v>0</v>
      </c>
    </row>
    <row r="14" spans="1:9">
      <c r="A14" s="106"/>
      <c r="B14" s="132" t="s">
        <v>8</v>
      </c>
      <c r="C14" s="20">
        <v>1</v>
      </c>
      <c r="D14" s="81" t="s">
        <v>127</v>
      </c>
      <c r="E14" s="16">
        <v>41.434000000000012</v>
      </c>
      <c r="F14" s="3">
        <v>0</v>
      </c>
      <c r="G14" s="5">
        <v>1.05</v>
      </c>
      <c r="H14" s="7">
        <f t="shared" si="0"/>
        <v>42.484000000000009</v>
      </c>
      <c r="I14" s="87">
        <v>0</v>
      </c>
    </row>
    <row r="15" spans="1:9">
      <c r="A15" s="106"/>
      <c r="B15" s="133"/>
      <c r="C15" s="14">
        <v>2</v>
      </c>
      <c r="D15" s="82" t="s">
        <v>134</v>
      </c>
      <c r="E15" s="18">
        <v>14.433999999999999</v>
      </c>
      <c r="F15" s="4">
        <v>0</v>
      </c>
      <c r="G15" s="6">
        <v>0</v>
      </c>
      <c r="H15" s="97">
        <f t="shared" si="0"/>
        <v>14.433999999999999</v>
      </c>
      <c r="I15" s="88">
        <v>0</v>
      </c>
    </row>
    <row r="16" spans="1:9">
      <c r="A16" s="106"/>
      <c r="B16" s="133"/>
      <c r="C16" s="14">
        <v>5</v>
      </c>
      <c r="D16" s="82" t="s">
        <v>129</v>
      </c>
      <c r="E16" s="18">
        <v>3.2370000000000001</v>
      </c>
      <c r="F16" s="4">
        <v>0</v>
      </c>
      <c r="G16" s="6">
        <v>0</v>
      </c>
      <c r="H16" s="97">
        <f t="shared" si="0"/>
        <v>3.2370000000000001</v>
      </c>
      <c r="I16" s="88">
        <v>0</v>
      </c>
    </row>
    <row r="17" spans="1:9">
      <c r="A17" s="106"/>
      <c r="B17" s="133"/>
      <c r="C17" s="14">
        <v>8</v>
      </c>
      <c r="D17" s="82" t="s">
        <v>128</v>
      </c>
      <c r="E17" s="18">
        <v>0.83000000000000007</v>
      </c>
      <c r="F17" s="4">
        <v>0</v>
      </c>
      <c r="G17" s="6">
        <v>0</v>
      </c>
      <c r="H17" s="97">
        <f t="shared" si="0"/>
        <v>0.83000000000000007</v>
      </c>
      <c r="I17" s="88">
        <v>32</v>
      </c>
    </row>
    <row r="18" spans="1:9">
      <c r="A18" s="106"/>
      <c r="B18" s="133"/>
      <c r="C18" s="14">
        <v>10</v>
      </c>
      <c r="D18" s="82" t="s">
        <v>126</v>
      </c>
      <c r="E18" s="18">
        <v>52.445500000000003</v>
      </c>
      <c r="F18" s="4">
        <v>17.2</v>
      </c>
      <c r="G18" s="6">
        <v>4.3</v>
      </c>
      <c r="H18" s="97">
        <f t="shared" si="0"/>
        <v>73.945499999999996</v>
      </c>
      <c r="I18" s="88">
        <v>0</v>
      </c>
    </row>
    <row r="19" spans="1:9">
      <c r="A19" s="106"/>
      <c r="B19" s="133"/>
      <c r="C19" s="14">
        <v>11</v>
      </c>
      <c r="D19" s="82" t="s">
        <v>59</v>
      </c>
      <c r="E19" s="18">
        <v>59.323499999999996</v>
      </c>
      <c r="F19" s="4">
        <v>6.65</v>
      </c>
      <c r="G19" s="6">
        <v>3.25</v>
      </c>
      <c r="H19" s="97">
        <f t="shared" si="0"/>
        <v>69.223500000000001</v>
      </c>
      <c r="I19" s="88">
        <v>0</v>
      </c>
    </row>
    <row r="20" spans="1:9">
      <c r="A20" s="106"/>
      <c r="B20" s="134"/>
      <c r="C20" s="29">
        <v>99</v>
      </c>
      <c r="D20" s="83" t="s">
        <v>131</v>
      </c>
      <c r="E20" s="19">
        <v>2.4900000000000002</v>
      </c>
      <c r="F20" s="28">
        <v>0</v>
      </c>
      <c r="G20" s="94">
        <v>0</v>
      </c>
      <c r="H20" s="96">
        <f t="shared" si="0"/>
        <v>2.4900000000000002</v>
      </c>
      <c r="I20" s="89">
        <v>0</v>
      </c>
    </row>
    <row r="21" spans="1:9">
      <c r="A21" s="106"/>
      <c r="B21" s="132" t="s">
        <v>52</v>
      </c>
      <c r="C21" s="20">
        <v>1</v>
      </c>
      <c r="D21" s="81" t="s">
        <v>124</v>
      </c>
      <c r="E21" s="16">
        <v>19.216999999999999</v>
      </c>
      <c r="F21" s="3">
        <v>0</v>
      </c>
      <c r="G21" s="5">
        <v>17.900000000000002</v>
      </c>
      <c r="H21" s="7">
        <f t="shared" si="0"/>
        <v>37.117000000000004</v>
      </c>
      <c r="I21" s="87">
        <v>0</v>
      </c>
    </row>
    <row r="22" spans="1:9">
      <c r="A22" s="106"/>
      <c r="B22" s="133"/>
      <c r="C22" s="14">
        <v>3</v>
      </c>
      <c r="D22" s="82" t="s">
        <v>4</v>
      </c>
      <c r="E22" s="18">
        <v>50.437000000000012</v>
      </c>
      <c r="F22" s="4">
        <v>0</v>
      </c>
      <c r="G22" s="6">
        <v>8.5499999999999989</v>
      </c>
      <c r="H22" s="97">
        <f t="shared" si="0"/>
        <v>58.987000000000009</v>
      </c>
      <c r="I22" s="88">
        <v>0</v>
      </c>
    </row>
    <row r="23" spans="1:9">
      <c r="A23" s="106"/>
      <c r="B23" s="133"/>
      <c r="C23" s="14">
        <v>4</v>
      </c>
      <c r="D23" s="82" t="s">
        <v>1</v>
      </c>
      <c r="E23" s="18">
        <v>81.701000000000008</v>
      </c>
      <c r="F23" s="4">
        <v>0</v>
      </c>
      <c r="G23" s="6">
        <v>18.350000000000001</v>
      </c>
      <c r="H23" s="97">
        <f t="shared" si="0"/>
        <v>100.05100000000002</v>
      </c>
      <c r="I23" s="88">
        <v>0</v>
      </c>
    </row>
    <row r="24" spans="1:9">
      <c r="A24" s="106"/>
      <c r="B24" s="133"/>
      <c r="C24" s="14">
        <v>8</v>
      </c>
      <c r="D24" s="82" t="s">
        <v>123</v>
      </c>
      <c r="E24" s="18">
        <v>0</v>
      </c>
      <c r="F24" s="4">
        <v>0</v>
      </c>
      <c r="G24" s="6">
        <v>0</v>
      </c>
      <c r="H24" s="97">
        <f t="shared" si="0"/>
        <v>0</v>
      </c>
      <c r="I24" s="88">
        <v>19</v>
      </c>
    </row>
    <row r="25" spans="1:9">
      <c r="A25" s="106"/>
      <c r="B25" s="133"/>
      <c r="C25" s="14">
        <v>6</v>
      </c>
      <c r="D25" s="82" t="s">
        <v>125</v>
      </c>
      <c r="E25" s="18">
        <v>0.83000000000000007</v>
      </c>
      <c r="F25" s="4">
        <v>0</v>
      </c>
      <c r="G25" s="6">
        <v>0</v>
      </c>
      <c r="H25" s="97">
        <f t="shared" si="0"/>
        <v>0.83000000000000007</v>
      </c>
      <c r="I25" s="88">
        <v>0</v>
      </c>
    </row>
    <row r="26" spans="1:9">
      <c r="A26" s="107"/>
      <c r="B26" s="134"/>
      <c r="C26" s="29">
        <v>11</v>
      </c>
      <c r="D26" s="83" t="s">
        <v>117</v>
      </c>
      <c r="E26" s="19">
        <v>8.3000000000000007</v>
      </c>
      <c r="F26" s="28">
        <v>0</v>
      </c>
      <c r="G26" s="94">
        <v>0</v>
      </c>
      <c r="H26" s="96">
        <f t="shared" si="0"/>
        <v>8.3000000000000007</v>
      </c>
      <c r="I26" s="89">
        <v>0</v>
      </c>
    </row>
    <row r="27" spans="1:9">
      <c r="A27" s="105" t="s">
        <v>7</v>
      </c>
      <c r="B27" s="26" t="s">
        <v>3</v>
      </c>
      <c r="C27" s="25">
        <v>99</v>
      </c>
      <c r="D27" s="84" t="s">
        <v>131</v>
      </c>
      <c r="E27" s="15">
        <v>2.0220000000000002</v>
      </c>
      <c r="F27" s="12">
        <v>0</v>
      </c>
      <c r="G27" s="100">
        <v>0.5</v>
      </c>
      <c r="H27" s="101">
        <f t="shared" si="0"/>
        <v>2.5220000000000002</v>
      </c>
      <c r="I27" s="90">
        <v>0</v>
      </c>
    </row>
    <row r="28" spans="1:9">
      <c r="A28" s="106"/>
      <c r="B28" s="132" t="s">
        <v>2</v>
      </c>
      <c r="C28" s="20">
        <v>1</v>
      </c>
      <c r="D28" s="81" t="s">
        <v>130</v>
      </c>
      <c r="E28" s="16">
        <v>13.729000000000001</v>
      </c>
      <c r="F28" s="3">
        <v>0</v>
      </c>
      <c r="G28" s="5">
        <v>0</v>
      </c>
      <c r="H28" s="7">
        <f t="shared" si="0"/>
        <v>13.729000000000001</v>
      </c>
      <c r="I28" s="87">
        <v>0</v>
      </c>
    </row>
    <row r="29" spans="1:9">
      <c r="A29" s="106"/>
      <c r="B29" s="133"/>
      <c r="C29" s="14">
        <v>5</v>
      </c>
      <c r="D29" s="82" t="s">
        <v>129</v>
      </c>
      <c r="E29" s="18">
        <v>10.781000000000001</v>
      </c>
      <c r="F29" s="4">
        <v>2.15</v>
      </c>
      <c r="G29" s="6">
        <v>0.85000000000000009</v>
      </c>
      <c r="H29" s="97">
        <f t="shared" si="0"/>
        <v>13.781000000000001</v>
      </c>
      <c r="I29" s="88">
        <v>0</v>
      </c>
    </row>
    <row r="30" spans="1:9">
      <c r="A30" s="106"/>
      <c r="B30" s="133"/>
      <c r="C30" s="14">
        <v>8</v>
      </c>
      <c r="D30" s="82" t="s">
        <v>128</v>
      </c>
      <c r="E30" s="18">
        <v>149.935</v>
      </c>
      <c r="F30" s="4">
        <v>38.049999999999997</v>
      </c>
      <c r="G30" s="6">
        <v>20.95</v>
      </c>
      <c r="H30" s="97">
        <f t="shared" si="0"/>
        <v>208.935</v>
      </c>
      <c r="I30" s="88">
        <v>0</v>
      </c>
    </row>
    <row r="31" spans="1:9">
      <c r="A31" s="107"/>
      <c r="B31" s="134"/>
      <c r="C31" s="29">
        <v>99</v>
      </c>
      <c r="D31" s="83" t="s">
        <v>131</v>
      </c>
      <c r="E31" s="19">
        <v>0</v>
      </c>
      <c r="F31" s="28">
        <v>0</v>
      </c>
      <c r="G31" s="94">
        <v>0.5</v>
      </c>
      <c r="H31" s="96">
        <f t="shared" si="0"/>
        <v>0.5</v>
      </c>
      <c r="I31" s="89">
        <v>26</v>
      </c>
    </row>
    <row r="32" spans="1:9">
      <c r="A32" s="105" t="s">
        <v>150</v>
      </c>
      <c r="B32" s="132" t="s">
        <v>3</v>
      </c>
      <c r="C32" s="20">
        <v>1</v>
      </c>
      <c r="D32" s="81" t="s">
        <v>130</v>
      </c>
      <c r="E32" s="16">
        <v>23.207000000000001</v>
      </c>
      <c r="F32" s="3">
        <v>6.1499999999999995</v>
      </c>
      <c r="G32" s="5">
        <v>6.1000000000000005</v>
      </c>
      <c r="H32" s="7">
        <f t="shared" si="0"/>
        <v>35.457000000000001</v>
      </c>
      <c r="I32" s="87">
        <v>0</v>
      </c>
    </row>
    <row r="33" spans="1:9">
      <c r="A33" s="106"/>
      <c r="B33" s="133"/>
      <c r="C33" s="14">
        <v>13</v>
      </c>
      <c r="D33" s="82" t="s">
        <v>118</v>
      </c>
      <c r="E33" s="18">
        <v>49.439</v>
      </c>
      <c r="F33" s="4">
        <v>11.350000000000001</v>
      </c>
      <c r="G33" s="6">
        <v>2.15</v>
      </c>
      <c r="H33" s="97">
        <f t="shared" si="0"/>
        <v>62.939</v>
      </c>
      <c r="I33" s="88">
        <v>0</v>
      </c>
    </row>
    <row r="34" spans="1:9">
      <c r="A34" s="106"/>
      <c r="B34" s="134"/>
      <c r="C34" s="29">
        <v>14</v>
      </c>
      <c r="D34" s="83" t="s">
        <v>119</v>
      </c>
      <c r="E34" s="19">
        <v>53.360000000000007</v>
      </c>
      <c r="F34" s="28">
        <v>32.849999999999994</v>
      </c>
      <c r="G34" s="94">
        <v>11.4</v>
      </c>
      <c r="H34" s="96">
        <f t="shared" si="0"/>
        <v>97.610000000000014</v>
      </c>
      <c r="I34" s="89">
        <v>0</v>
      </c>
    </row>
    <row r="35" spans="1:9">
      <c r="A35" s="106"/>
      <c r="B35" s="132" t="s">
        <v>2</v>
      </c>
      <c r="C35" s="20">
        <v>1</v>
      </c>
      <c r="D35" s="81" t="s">
        <v>130</v>
      </c>
      <c r="E35" s="16">
        <v>2.2410000000000005</v>
      </c>
      <c r="F35" s="3">
        <v>0</v>
      </c>
      <c r="G35" s="5">
        <v>5.55</v>
      </c>
      <c r="H35" s="7">
        <f t="shared" si="0"/>
        <v>7.7910000000000004</v>
      </c>
      <c r="I35" s="87">
        <v>0</v>
      </c>
    </row>
    <row r="36" spans="1:9">
      <c r="A36" s="106"/>
      <c r="B36" s="133"/>
      <c r="C36" s="14">
        <v>2</v>
      </c>
      <c r="D36" s="82" t="s">
        <v>122</v>
      </c>
      <c r="E36" s="18">
        <v>0</v>
      </c>
      <c r="F36" s="4">
        <v>0</v>
      </c>
      <c r="G36" s="6">
        <v>2.4499999999999997</v>
      </c>
      <c r="H36" s="97">
        <f t="shared" si="0"/>
        <v>2.4499999999999997</v>
      </c>
      <c r="I36" s="88">
        <v>0</v>
      </c>
    </row>
    <row r="37" spans="1:9">
      <c r="A37" s="106"/>
      <c r="B37" s="133"/>
      <c r="C37" s="14">
        <v>12</v>
      </c>
      <c r="D37" s="82" t="s">
        <v>11</v>
      </c>
      <c r="E37" s="18">
        <v>17.184000000000001</v>
      </c>
      <c r="F37" s="4">
        <v>1.75</v>
      </c>
      <c r="G37" s="6">
        <v>0.45</v>
      </c>
      <c r="H37" s="97">
        <f t="shared" si="0"/>
        <v>19.384</v>
      </c>
      <c r="I37" s="88">
        <v>0</v>
      </c>
    </row>
    <row r="38" spans="1:9">
      <c r="A38" s="106"/>
      <c r="B38" s="133"/>
      <c r="C38" s="14">
        <v>13</v>
      </c>
      <c r="D38" s="82" t="s">
        <v>118</v>
      </c>
      <c r="E38" s="18">
        <v>117.28700000000001</v>
      </c>
      <c r="F38" s="4">
        <v>0</v>
      </c>
      <c r="G38" s="6">
        <v>12.399999999999999</v>
      </c>
      <c r="H38" s="97">
        <f t="shared" si="0"/>
        <v>129.68700000000001</v>
      </c>
      <c r="I38" s="88">
        <v>22</v>
      </c>
    </row>
    <row r="39" spans="1:9">
      <c r="A39" s="107"/>
      <c r="B39" s="134"/>
      <c r="C39" s="29">
        <v>14</v>
      </c>
      <c r="D39" s="83" t="s">
        <v>119</v>
      </c>
      <c r="E39" s="19">
        <v>18.071999999999999</v>
      </c>
      <c r="F39" s="28">
        <v>0</v>
      </c>
      <c r="G39" s="94">
        <v>8.4</v>
      </c>
      <c r="H39" s="96">
        <f t="shared" si="0"/>
        <v>26.472000000000001</v>
      </c>
      <c r="I39" s="89">
        <v>0</v>
      </c>
    </row>
    <row r="40" spans="1:9">
      <c r="A40" s="76" t="s">
        <v>114</v>
      </c>
      <c r="B40" s="35" t="s">
        <v>3</v>
      </c>
      <c r="C40" s="34">
        <v>4</v>
      </c>
      <c r="D40" s="85" t="s">
        <v>1</v>
      </c>
      <c r="E40" s="38">
        <v>22.800000000000004</v>
      </c>
      <c r="F40" s="36">
        <v>0</v>
      </c>
      <c r="G40" s="37">
        <v>0</v>
      </c>
      <c r="H40" s="98">
        <f t="shared" si="0"/>
        <v>22.800000000000004</v>
      </c>
      <c r="I40" s="73">
        <v>0</v>
      </c>
    </row>
    <row r="41" spans="1:9" ht="19.5" thickBot="1">
      <c r="A41" s="77" t="s">
        <v>152</v>
      </c>
      <c r="B41" s="64" t="s">
        <v>2</v>
      </c>
      <c r="C41" s="65">
        <v>99</v>
      </c>
      <c r="D41" s="86" t="s">
        <v>160</v>
      </c>
      <c r="E41" s="68">
        <v>385.87049999999988</v>
      </c>
      <c r="F41" s="66">
        <v>0</v>
      </c>
      <c r="G41" s="67">
        <v>92.499999999999986</v>
      </c>
      <c r="H41" s="99">
        <f t="shared" si="0"/>
        <v>478.37049999999988</v>
      </c>
      <c r="I41" s="91">
        <v>36</v>
      </c>
    </row>
    <row r="42" spans="1:9" ht="24.95" customHeight="1" thickTop="1">
      <c r="A42" s="130" t="s">
        <v>153</v>
      </c>
      <c r="B42" s="131"/>
      <c r="C42" s="131"/>
      <c r="D42" s="131"/>
      <c r="E42" s="38">
        <v>1783.1692666666663</v>
      </c>
      <c r="F42" s="72">
        <v>280.04999999999995</v>
      </c>
      <c r="G42" s="95">
        <v>289.85999999999996</v>
      </c>
      <c r="H42" s="98">
        <f>SUM(H5:H41)</f>
        <v>2353.0792666666666</v>
      </c>
      <c r="I42" s="73">
        <v>195</v>
      </c>
    </row>
    <row r="44" spans="1:9">
      <c r="I44" s="62"/>
    </row>
  </sheetData>
  <autoFilter ref="A4:I42" xr:uid="{4F79C1E1-BD9E-48F9-B8EE-2BB560B6C8B2}"/>
  <mergeCells count="20">
    <mergeCell ref="G3:G4"/>
    <mergeCell ref="E3:E4"/>
    <mergeCell ref="H3:H4"/>
    <mergeCell ref="I3:I4"/>
    <mergeCell ref="F3:F4"/>
    <mergeCell ref="A3:A4"/>
    <mergeCell ref="B3:B4"/>
    <mergeCell ref="C3:C4"/>
    <mergeCell ref="D3:D4"/>
    <mergeCell ref="A42:D42"/>
    <mergeCell ref="A5:A26"/>
    <mergeCell ref="B5:B8"/>
    <mergeCell ref="B9:B13"/>
    <mergeCell ref="B14:B20"/>
    <mergeCell ref="B21:B26"/>
    <mergeCell ref="A27:A31"/>
    <mergeCell ref="B28:B31"/>
    <mergeCell ref="A32:A39"/>
    <mergeCell ref="B32:B34"/>
    <mergeCell ref="B35:B39"/>
  </mergeCells>
  <phoneticPr fontId="4"/>
  <pageMargins left="0.70866141732283472" right="0.70866141732283472" top="0.74803149606299213" bottom="0.74803149606299213" header="0.53" footer="0.31496062992125984"/>
  <pageSetup paperSize="9" scale="72" fitToHeight="0" orientation="portrait" horizontalDpi="1200" verticalDpi="1200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9C1E1-BD9E-48F9-B8EE-2BB560B6C8B2}">
  <sheetPr>
    <pageSetUpPr fitToPage="1"/>
  </sheetPr>
  <dimension ref="A1:O116"/>
  <sheetViews>
    <sheetView showGridLines="0" zoomScale="98" zoomScaleNormal="98" workbookViewId="0">
      <pane ySplit="4" topLeftCell="A5" activePane="bottomLeft" state="frozen"/>
      <selection activeCell="A3" sqref="A3:A4"/>
      <selection pane="bottomLeft" activeCell="A3" sqref="A3:A4"/>
    </sheetView>
  </sheetViews>
  <sheetFormatPr defaultRowHeight="18.75"/>
  <cols>
    <col min="1" max="1" width="17.25" bestFit="1" customWidth="1"/>
    <col min="2" max="2" width="13.875" customWidth="1"/>
    <col min="3" max="3" width="5.25" style="13" bestFit="1" customWidth="1"/>
    <col min="4" max="4" width="15.125" bestFit="1" customWidth="1"/>
    <col min="5" max="5" width="32.875" bestFit="1" customWidth="1"/>
    <col min="6" max="13" width="7.625" customWidth="1"/>
    <col min="14" max="15" width="7.625" style="40" customWidth="1"/>
  </cols>
  <sheetData>
    <row r="1" spans="1:15">
      <c r="A1" t="s">
        <v>166</v>
      </c>
    </row>
    <row r="2" spans="1:15">
      <c r="F2" t="s">
        <v>14</v>
      </c>
      <c r="O2" s="78" t="s">
        <v>162</v>
      </c>
    </row>
    <row r="3" spans="1:15" s="8" customFormat="1">
      <c r="A3" s="145" t="s">
        <v>15</v>
      </c>
      <c r="B3" s="147" t="s">
        <v>16</v>
      </c>
      <c r="C3" s="147" t="s">
        <v>142</v>
      </c>
      <c r="D3" s="147" t="s">
        <v>136</v>
      </c>
      <c r="E3" s="149" t="s">
        <v>138</v>
      </c>
      <c r="F3" s="153" t="s">
        <v>12</v>
      </c>
      <c r="G3" s="154"/>
      <c r="H3" s="155" t="s">
        <v>13</v>
      </c>
      <c r="I3" s="154"/>
      <c r="J3" s="158" t="s">
        <v>17</v>
      </c>
      <c r="K3" s="159"/>
      <c r="L3" s="156" t="s">
        <v>153</v>
      </c>
      <c r="M3" s="157"/>
      <c r="N3" s="143" t="s">
        <v>156</v>
      </c>
      <c r="O3" s="144"/>
    </row>
    <row r="4" spans="1:15" s="59" customFormat="1">
      <c r="A4" s="146"/>
      <c r="B4" s="148"/>
      <c r="C4" s="148"/>
      <c r="D4" s="148"/>
      <c r="E4" s="150"/>
      <c r="F4" s="23" t="s">
        <v>154</v>
      </c>
      <c r="G4" s="22" t="s">
        <v>155</v>
      </c>
      <c r="H4" s="22" t="s">
        <v>154</v>
      </c>
      <c r="I4" s="22" t="s">
        <v>155</v>
      </c>
      <c r="J4" s="22" t="s">
        <v>154</v>
      </c>
      <c r="K4" s="24" t="s">
        <v>155</v>
      </c>
      <c r="L4" s="23" t="s">
        <v>154</v>
      </c>
      <c r="M4" s="24" t="s">
        <v>155</v>
      </c>
      <c r="N4" s="60" t="s">
        <v>154</v>
      </c>
      <c r="O4" s="41" t="s">
        <v>155</v>
      </c>
    </row>
    <row r="5" spans="1:15">
      <c r="A5" s="21" t="s">
        <v>5</v>
      </c>
      <c r="B5" s="2" t="s">
        <v>3</v>
      </c>
      <c r="C5" s="25">
        <v>3</v>
      </c>
      <c r="D5" s="26" t="s">
        <v>4</v>
      </c>
      <c r="E5" s="84" t="s">
        <v>4</v>
      </c>
      <c r="F5" s="15">
        <v>15.161000000000003</v>
      </c>
      <c r="G5" s="12">
        <f>SUM(F5)</f>
        <v>15.161000000000003</v>
      </c>
      <c r="H5" s="12">
        <v>6</v>
      </c>
      <c r="I5" s="12">
        <f>SUM(H5)</f>
        <v>6</v>
      </c>
      <c r="J5" s="12">
        <v>1.6</v>
      </c>
      <c r="K5" s="92">
        <f>SUM(J5)</f>
        <v>1.6</v>
      </c>
      <c r="L5" s="15">
        <f>SUM(F5,H5,J5)</f>
        <v>22.761000000000003</v>
      </c>
      <c r="M5" s="12">
        <f>SUM(L5)</f>
        <v>22.761000000000003</v>
      </c>
      <c r="N5" s="42"/>
      <c r="O5" s="47">
        <f>SUM(N5)</f>
        <v>0</v>
      </c>
    </row>
    <row r="6" spans="1:15">
      <c r="A6" s="17" t="s">
        <v>5</v>
      </c>
      <c r="B6" s="1" t="s">
        <v>3</v>
      </c>
      <c r="C6" s="20">
        <v>4</v>
      </c>
      <c r="D6" s="2" t="s">
        <v>1</v>
      </c>
      <c r="E6" s="81" t="s">
        <v>61</v>
      </c>
      <c r="F6" s="16">
        <v>25.045500000000001</v>
      </c>
      <c r="G6" s="160">
        <f>SUM(F6:F9)</f>
        <v>69.364500000000007</v>
      </c>
      <c r="H6" s="3">
        <v>10.85</v>
      </c>
      <c r="I6" s="160">
        <f>SUM(H6:H9)</f>
        <v>25.6</v>
      </c>
      <c r="J6" s="3">
        <v>11.45</v>
      </c>
      <c r="K6" s="163">
        <f>SUM(J6:J9)</f>
        <v>20.999999999999996</v>
      </c>
      <c r="L6" s="16">
        <f t="shared" ref="L6:L45" si="0">SUM(F6,H6,J6)</f>
        <v>47.345500000000001</v>
      </c>
      <c r="M6" s="160">
        <f>SUM(L6:L9)</f>
        <v>115.9645</v>
      </c>
      <c r="N6" s="43"/>
      <c r="O6" s="166">
        <f>SUM(N6:N9)</f>
        <v>0</v>
      </c>
    </row>
    <row r="7" spans="1:15">
      <c r="A7" s="17" t="s">
        <v>5</v>
      </c>
      <c r="B7" s="1" t="s">
        <v>3</v>
      </c>
      <c r="C7" s="14">
        <v>4</v>
      </c>
      <c r="D7" s="1" t="s">
        <v>1</v>
      </c>
      <c r="E7" s="82" t="s">
        <v>62</v>
      </c>
      <c r="F7" s="18">
        <v>31.319000000000003</v>
      </c>
      <c r="G7" s="161"/>
      <c r="H7" s="4">
        <v>14.75</v>
      </c>
      <c r="I7" s="161"/>
      <c r="J7" s="4">
        <v>7.85</v>
      </c>
      <c r="K7" s="164"/>
      <c r="L7" s="16">
        <f t="shared" si="0"/>
        <v>53.919000000000004</v>
      </c>
      <c r="M7" s="161"/>
      <c r="N7" s="44"/>
      <c r="O7" s="167"/>
    </row>
    <row r="8" spans="1:15">
      <c r="A8" s="17" t="s">
        <v>5</v>
      </c>
      <c r="B8" s="1" t="s">
        <v>3</v>
      </c>
      <c r="C8" s="14">
        <v>4</v>
      </c>
      <c r="D8" s="1" t="s">
        <v>1</v>
      </c>
      <c r="E8" s="82" t="s">
        <v>77</v>
      </c>
      <c r="F8" s="18"/>
      <c r="G8" s="161"/>
      <c r="H8" s="4"/>
      <c r="I8" s="161"/>
      <c r="J8" s="4">
        <v>1.7</v>
      </c>
      <c r="K8" s="164"/>
      <c r="L8" s="16">
        <f t="shared" si="0"/>
        <v>1.7</v>
      </c>
      <c r="M8" s="161"/>
      <c r="N8" s="44"/>
      <c r="O8" s="167"/>
    </row>
    <row r="9" spans="1:15">
      <c r="A9" s="17" t="s">
        <v>5</v>
      </c>
      <c r="B9" s="1" t="s">
        <v>3</v>
      </c>
      <c r="C9" s="29">
        <v>4</v>
      </c>
      <c r="D9" s="27" t="s">
        <v>1</v>
      </c>
      <c r="E9" s="83" t="s">
        <v>141</v>
      </c>
      <c r="F9" s="19">
        <v>13</v>
      </c>
      <c r="G9" s="162"/>
      <c r="H9" s="28"/>
      <c r="I9" s="162"/>
      <c r="J9" s="28"/>
      <c r="K9" s="165"/>
      <c r="L9" s="19">
        <f t="shared" si="0"/>
        <v>13</v>
      </c>
      <c r="M9" s="162"/>
      <c r="N9" s="45"/>
      <c r="O9" s="168"/>
    </row>
    <row r="10" spans="1:15">
      <c r="A10" s="17" t="s">
        <v>5</v>
      </c>
      <c r="B10" s="1" t="s">
        <v>3</v>
      </c>
      <c r="C10" s="20">
        <v>5</v>
      </c>
      <c r="D10" s="2" t="s">
        <v>129</v>
      </c>
      <c r="E10" s="81" t="s">
        <v>63</v>
      </c>
      <c r="F10" s="16">
        <v>14.679500000000004</v>
      </c>
      <c r="G10" s="160">
        <f>SUM(F10:F15)</f>
        <v>54.542500000000004</v>
      </c>
      <c r="H10" s="3">
        <v>5.85</v>
      </c>
      <c r="I10" s="160">
        <f>SUM(H10:H15)</f>
        <v>28.799999999999994</v>
      </c>
      <c r="J10" s="3">
        <v>4.3</v>
      </c>
      <c r="K10" s="163">
        <f>SUM(J10:J15)</f>
        <v>7.6</v>
      </c>
      <c r="L10" s="16">
        <f t="shared" si="0"/>
        <v>24.829500000000007</v>
      </c>
      <c r="M10" s="160">
        <f>SUM(L10:L15)</f>
        <v>90.942499999999995</v>
      </c>
      <c r="N10" s="43"/>
      <c r="O10" s="166">
        <f>SUM(N10:N15)</f>
        <v>0</v>
      </c>
    </row>
    <row r="11" spans="1:15">
      <c r="A11" s="17" t="s">
        <v>5</v>
      </c>
      <c r="B11" s="1" t="s">
        <v>3</v>
      </c>
      <c r="C11" s="14">
        <v>5</v>
      </c>
      <c r="D11" s="1" t="s">
        <v>129</v>
      </c>
      <c r="E11" s="82" t="s">
        <v>64</v>
      </c>
      <c r="F11" s="18">
        <v>8.6710000000000012</v>
      </c>
      <c r="G11" s="161"/>
      <c r="H11" s="4">
        <v>4.1999999999999993</v>
      </c>
      <c r="I11" s="161"/>
      <c r="J11" s="4">
        <v>1.05</v>
      </c>
      <c r="K11" s="164"/>
      <c r="L11" s="16">
        <f t="shared" si="0"/>
        <v>13.921000000000001</v>
      </c>
      <c r="M11" s="161"/>
      <c r="N11" s="44"/>
      <c r="O11" s="167"/>
    </row>
    <row r="12" spans="1:15">
      <c r="A12" s="17" t="s">
        <v>5</v>
      </c>
      <c r="B12" s="1" t="s">
        <v>3</v>
      </c>
      <c r="C12" s="14">
        <v>5</v>
      </c>
      <c r="D12" s="1" t="s">
        <v>129</v>
      </c>
      <c r="E12" s="82" t="s">
        <v>65</v>
      </c>
      <c r="F12" s="18"/>
      <c r="G12" s="161"/>
      <c r="H12" s="4">
        <v>2.5499999999999998</v>
      </c>
      <c r="I12" s="161"/>
      <c r="J12" s="4"/>
      <c r="K12" s="164"/>
      <c r="L12" s="16">
        <f t="shared" si="0"/>
        <v>2.5499999999999998</v>
      </c>
      <c r="M12" s="161"/>
      <c r="N12" s="44"/>
      <c r="O12" s="167"/>
    </row>
    <row r="13" spans="1:15">
      <c r="A13" s="17" t="s">
        <v>5</v>
      </c>
      <c r="B13" s="1" t="s">
        <v>3</v>
      </c>
      <c r="C13" s="14">
        <v>5</v>
      </c>
      <c r="D13" s="1" t="s">
        <v>129</v>
      </c>
      <c r="E13" s="82" t="s">
        <v>70</v>
      </c>
      <c r="F13" s="18">
        <f>30.192+1</f>
        <v>31.192</v>
      </c>
      <c r="G13" s="161"/>
      <c r="H13" s="4">
        <v>13.049999999999997</v>
      </c>
      <c r="I13" s="161"/>
      <c r="J13" s="4">
        <v>1.65</v>
      </c>
      <c r="K13" s="164"/>
      <c r="L13" s="16">
        <f t="shared" si="0"/>
        <v>45.891999999999996</v>
      </c>
      <c r="M13" s="161"/>
      <c r="N13" s="44"/>
      <c r="O13" s="167"/>
    </row>
    <row r="14" spans="1:15">
      <c r="A14" s="17" t="s">
        <v>5</v>
      </c>
      <c r="B14" s="1" t="s">
        <v>3</v>
      </c>
      <c r="C14" s="14">
        <v>5</v>
      </c>
      <c r="D14" s="1" t="s">
        <v>129</v>
      </c>
      <c r="E14" s="82" t="s">
        <v>71</v>
      </c>
      <c r="F14" s="18"/>
      <c r="G14" s="161"/>
      <c r="H14" s="4">
        <v>3.15</v>
      </c>
      <c r="I14" s="161"/>
      <c r="J14" s="4"/>
      <c r="K14" s="164"/>
      <c r="L14" s="16">
        <f t="shared" si="0"/>
        <v>3.15</v>
      </c>
      <c r="M14" s="161"/>
      <c r="N14" s="44"/>
      <c r="O14" s="167"/>
    </row>
    <row r="15" spans="1:15">
      <c r="A15" s="17" t="s">
        <v>5</v>
      </c>
      <c r="B15" s="1" t="s">
        <v>3</v>
      </c>
      <c r="C15" s="29">
        <v>5</v>
      </c>
      <c r="D15" s="27" t="s">
        <v>129</v>
      </c>
      <c r="E15" s="83" t="s">
        <v>74</v>
      </c>
      <c r="F15" s="19"/>
      <c r="G15" s="162"/>
      <c r="H15" s="28"/>
      <c r="I15" s="162"/>
      <c r="J15" s="28">
        <v>0.60000000000000009</v>
      </c>
      <c r="K15" s="165"/>
      <c r="L15" s="19">
        <f t="shared" si="0"/>
        <v>0.60000000000000009</v>
      </c>
      <c r="M15" s="162"/>
      <c r="N15" s="45"/>
      <c r="O15" s="168"/>
    </row>
    <row r="16" spans="1:15">
      <c r="A16" s="17" t="s">
        <v>5</v>
      </c>
      <c r="B16" s="1" t="s">
        <v>3</v>
      </c>
      <c r="C16" s="20">
        <v>6</v>
      </c>
      <c r="D16" s="2" t="s">
        <v>69</v>
      </c>
      <c r="E16" s="81" t="s">
        <v>66</v>
      </c>
      <c r="F16" s="16">
        <v>27.331000000000003</v>
      </c>
      <c r="G16" s="160">
        <f>SUM(F16:F23)</f>
        <v>59.281000000000006</v>
      </c>
      <c r="H16" s="3">
        <v>12.450000000000001</v>
      </c>
      <c r="I16" s="160">
        <f>SUM(H16:H23)</f>
        <v>28.8</v>
      </c>
      <c r="J16" s="3">
        <v>0.9</v>
      </c>
      <c r="K16" s="163">
        <f>SUM(J16:J23)</f>
        <v>5.8</v>
      </c>
      <c r="L16" s="16">
        <f t="shared" si="0"/>
        <v>40.681000000000004</v>
      </c>
      <c r="M16" s="160">
        <f>SUM(L16:L23)</f>
        <v>93.881000000000014</v>
      </c>
      <c r="N16" s="43"/>
      <c r="O16" s="166">
        <f>SUM(N16:N23)</f>
        <v>0</v>
      </c>
    </row>
    <row r="17" spans="1:15">
      <c r="A17" s="17" t="s">
        <v>5</v>
      </c>
      <c r="B17" s="1" t="s">
        <v>3</v>
      </c>
      <c r="C17" s="14">
        <v>6</v>
      </c>
      <c r="D17" s="1" t="s">
        <v>69</v>
      </c>
      <c r="E17" s="82" t="s">
        <v>67</v>
      </c>
      <c r="F17" s="18">
        <v>9.5510000000000019</v>
      </c>
      <c r="G17" s="161"/>
      <c r="H17" s="4">
        <v>4.8000000000000007</v>
      </c>
      <c r="I17" s="161"/>
      <c r="J17" s="4">
        <v>0</v>
      </c>
      <c r="K17" s="164"/>
      <c r="L17" s="16">
        <f t="shared" si="0"/>
        <v>14.351000000000003</v>
      </c>
      <c r="M17" s="161"/>
      <c r="N17" s="44"/>
      <c r="O17" s="167"/>
    </row>
    <row r="18" spans="1:15">
      <c r="A18" s="17" t="s">
        <v>5</v>
      </c>
      <c r="B18" s="1" t="s">
        <v>3</v>
      </c>
      <c r="C18" s="14">
        <v>6</v>
      </c>
      <c r="D18" s="1" t="s">
        <v>69</v>
      </c>
      <c r="E18" s="82" t="s">
        <v>68</v>
      </c>
      <c r="F18" s="18">
        <v>19.716000000000001</v>
      </c>
      <c r="G18" s="161"/>
      <c r="H18" s="4">
        <v>7.05</v>
      </c>
      <c r="I18" s="161"/>
      <c r="J18" s="4">
        <v>2.5</v>
      </c>
      <c r="K18" s="164"/>
      <c r="L18" s="16">
        <f t="shared" si="0"/>
        <v>29.266000000000002</v>
      </c>
      <c r="M18" s="161"/>
      <c r="N18" s="44"/>
      <c r="O18" s="167"/>
    </row>
    <row r="19" spans="1:15">
      <c r="A19" s="17" t="s">
        <v>5</v>
      </c>
      <c r="B19" s="1" t="s">
        <v>3</v>
      </c>
      <c r="C19" s="14">
        <v>6</v>
      </c>
      <c r="D19" s="1" t="s">
        <v>69</v>
      </c>
      <c r="E19" s="82" t="s">
        <v>69</v>
      </c>
      <c r="F19" s="18">
        <v>2.6830000000000003</v>
      </c>
      <c r="G19" s="161"/>
      <c r="H19" s="4"/>
      <c r="I19" s="161"/>
      <c r="J19" s="4"/>
      <c r="K19" s="164"/>
      <c r="L19" s="16">
        <f t="shared" si="0"/>
        <v>2.6830000000000003</v>
      </c>
      <c r="M19" s="161"/>
      <c r="N19" s="44"/>
      <c r="O19" s="167"/>
    </row>
    <row r="20" spans="1:15">
      <c r="A20" s="17" t="s">
        <v>5</v>
      </c>
      <c r="B20" s="1" t="s">
        <v>3</v>
      </c>
      <c r="C20" s="14">
        <v>6</v>
      </c>
      <c r="D20" s="1" t="s">
        <v>69</v>
      </c>
      <c r="E20" s="82" t="s">
        <v>72</v>
      </c>
      <c r="F20" s="18"/>
      <c r="G20" s="161"/>
      <c r="H20" s="4">
        <v>1.45</v>
      </c>
      <c r="I20" s="161"/>
      <c r="J20" s="4">
        <v>1</v>
      </c>
      <c r="K20" s="164"/>
      <c r="L20" s="16">
        <f t="shared" si="0"/>
        <v>2.4500000000000002</v>
      </c>
      <c r="M20" s="161"/>
      <c r="N20" s="44"/>
      <c r="O20" s="167"/>
    </row>
    <row r="21" spans="1:15">
      <c r="A21" s="17" t="s">
        <v>5</v>
      </c>
      <c r="B21" s="1" t="s">
        <v>3</v>
      </c>
      <c r="C21" s="14">
        <v>6</v>
      </c>
      <c r="D21" s="1" t="s">
        <v>69</v>
      </c>
      <c r="E21" s="82" t="s">
        <v>73</v>
      </c>
      <c r="F21" s="18"/>
      <c r="G21" s="161"/>
      <c r="H21" s="4">
        <v>3.05</v>
      </c>
      <c r="I21" s="161"/>
      <c r="J21" s="4">
        <v>0.3</v>
      </c>
      <c r="K21" s="164"/>
      <c r="L21" s="16">
        <f t="shared" si="0"/>
        <v>3.3499999999999996</v>
      </c>
      <c r="M21" s="161"/>
      <c r="N21" s="44"/>
      <c r="O21" s="167"/>
    </row>
    <row r="22" spans="1:15">
      <c r="A22" s="17" t="s">
        <v>5</v>
      </c>
      <c r="B22" s="1" t="s">
        <v>3</v>
      </c>
      <c r="C22" s="14">
        <v>6</v>
      </c>
      <c r="D22" s="1" t="s">
        <v>69</v>
      </c>
      <c r="E22" s="82" t="s">
        <v>75</v>
      </c>
      <c r="F22" s="18"/>
      <c r="G22" s="161"/>
      <c r="H22" s="4"/>
      <c r="I22" s="161"/>
      <c r="J22" s="4">
        <v>0.79999999999999993</v>
      </c>
      <c r="K22" s="164"/>
      <c r="L22" s="16">
        <f t="shared" si="0"/>
        <v>0.79999999999999993</v>
      </c>
      <c r="M22" s="161"/>
      <c r="N22" s="44"/>
      <c r="O22" s="167"/>
    </row>
    <row r="23" spans="1:15">
      <c r="A23" s="17" t="s">
        <v>5</v>
      </c>
      <c r="B23" s="27" t="s">
        <v>3</v>
      </c>
      <c r="C23" s="29">
        <v>6</v>
      </c>
      <c r="D23" s="27" t="s">
        <v>69</v>
      </c>
      <c r="E23" s="83" t="s">
        <v>76</v>
      </c>
      <c r="F23" s="19"/>
      <c r="G23" s="162"/>
      <c r="H23" s="28"/>
      <c r="I23" s="162"/>
      <c r="J23" s="28">
        <v>0.3</v>
      </c>
      <c r="K23" s="165"/>
      <c r="L23" s="19">
        <f t="shared" si="0"/>
        <v>0.3</v>
      </c>
      <c r="M23" s="162"/>
      <c r="N23" s="45"/>
      <c r="O23" s="168"/>
    </row>
    <row r="24" spans="1:15">
      <c r="A24" s="17" t="s">
        <v>5</v>
      </c>
      <c r="B24" s="2" t="s">
        <v>2</v>
      </c>
      <c r="C24" s="20">
        <v>1</v>
      </c>
      <c r="D24" s="2" t="s">
        <v>130</v>
      </c>
      <c r="E24" s="81" t="s">
        <v>85</v>
      </c>
      <c r="F24" s="16">
        <v>19.007000000000001</v>
      </c>
      <c r="G24" s="160">
        <f>SUM(F24:F32)</f>
        <v>166.44300000000001</v>
      </c>
      <c r="H24" s="3">
        <v>11.649999999999999</v>
      </c>
      <c r="I24" s="160">
        <f>SUM(H24:H32)</f>
        <v>38.9</v>
      </c>
      <c r="J24" s="3">
        <v>6.9500000000000011</v>
      </c>
      <c r="K24" s="163">
        <f>SUM(J24:J32)</f>
        <v>19.559999999999999</v>
      </c>
      <c r="L24" s="16">
        <f t="shared" si="0"/>
        <v>37.606999999999999</v>
      </c>
      <c r="M24" s="160">
        <f>SUM(L24:L32)</f>
        <v>224.90300000000002</v>
      </c>
      <c r="N24" s="43"/>
      <c r="O24" s="166">
        <f>SUM(N24:N32)</f>
        <v>0</v>
      </c>
    </row>
    <row r="25" spans="1:15">
      <c r="A25" s="17" t="s">
        <v>5</v>
      </c>
      <c r="B25" s="1" t="s">
        <v>2</v>
      </c>
      <c r="C25" s="14">
        <v>1</v>
      </c>
      <c r="D25" s="1" t="s">
        <v>130</v>
      </c>
      <c r="E25" s="82" t="s">
        <v>86</v>
      </c>
      <c r="F25" s="18">
        <v>19.601000000000006</v>
      </c>
      <c r="G25" s="161"/>
      <c r="H25" s="4">
        <v>12.25</v>
      </c>
      <c r="I25" s="161"/>
      <c r="J25" s="4"/>
      <c r="K25" s="164"/>
      <c r="L25" s="16">
        <f t="shared" si="0"/>
        <v>31.851000000000006</v>
      </c>
      <c r="M25" s="161"/>
      <c r="N25" s="44"/>
      <c r="O25" s="167"/>
    </row>
    <row r="26" spans="1:15">
      <c r="A26" s="17" t="s">
        <v>5</v>
      </c>
      <c r="B26" s="1" t="s">
        <v>2</v>
      </c>
      <c r="C26" s="14">
        <v>1</v>
      </c>
      <c r="D26" s="1" t="s">
        <v>130</v>
      </c>
      <c r="E26" s="82" t="s">
        <v>92</v>
      </c>
      <c r="F26" s="18"/>
      <c r="G26" s="161"/>
      <c r="H26" s="4">
        <v>10.5</v>
      </c>
      <c r="I26" s="161"/>
      <c r="J26" s="4">
        <v>3.8</v>
      </c>
      <c r="K26" s="164"/>
      <c r="L26" s="16">
        <f t="shared" si="0"/>
        <v>14.3</v>
      </c>
      <c r="M26" s="161"/>
      <c r="N26" s="44"/>
      <c r="O26" s="167"/>
    </row>
    <row r="27" spans="1:15">
      <c r="A27" s="17" t="s">
        <v>5</v>
      </c>
      <c r="B27" s="1" t="s">
        <v>2</v>
      </c>
      <c r="C27" s="14">
        <v>1</v>
      </c>
      <c r="D27" s="1" t="s">
        <v>130</v>
      </c>
      <c r="E27" s="82" t="s">
        <v>94</v>
      </c>
      <c r="F27" s="18"/>
      <c r="G27" s="161"/>
      <c r="H27" s="4">
        <v>2.5</v>
      </c>
      <c r="I27" s="161"/>
      <c r="J27" s="4"/>
      <c r="K27" s="164"/>
      <c r="L27" s="16">
        <f t="shared" si="0"/>
        <v>2.5</v>
      </c>
      <c r="M27" s="161"/>
      <c r="N27" s="44"/>
      <c r="O27" s="167"/>
    </row>
    <row r="28" spans="1:15">
      <c r="A28" s="17" t="s">
        <v>5</v>
      </c>
      <c r="B28" s="1" t="s">
        <v>2</v>
      </c>
      <c r="C28" s="14">
        <v>1</v>
      </c>
      <c r="D28" s="1" t="s">
        <v>130</v>
      </c>
      <c r="E28" s="82" t="s">
        <v>80</v>
      </c>
      <c r="F28" s="18">
        <v>20.876000000000005</v>
      </c>
      <c r="G28" s="161"/>
      <c r="H28" s="4">
        <v>1.1000000000000001</v>
      </c>
      <c r="I28" s="161"/>
      <c r="J28" s="4">
        <v>2.2000000000000002</v>
      </c>
      <c r="K28" s="164"/>
      <c r="L28" s="16">
        <f t="shared" si="0"/>
        <v>24.176000000000005</v>
      </c>
      <c r="M28" s="161"/>
      <c r="N28" s="44"/>
      <c r="O28" s="167"/>
    </row>
    <row r="29" spans="1:15">
      <c r="A29" s="17" t="s">
        <v>5</v>
      </c>
      <c r="B29" s="1" t="s">
        <v>2</v>
      </c>
      <c r="C29" s="14">
        <v>1</v>
      </c>
      <c r="D29" s="1" t="s">
        <v>130</v>
      </c>
      <c r="E29" s="82" t="s">
        <v>93</v>
      </c>
      <c r="F29" s="18"/>
      <c r="G29" s="161"/>
      <c r="H29" s="4">
        <v>0.9</v>
      </c>
      <c r="I29" s="161"/>
      <c r="J29" s="4"/>
      <c r="K29" s="164"/>
      <c r="L29" s="16">
        <f t="shared" si="0"/>
        <v>0.9</v>
      </c>
      <c r="M29" s="161"/>
      <c r="N29" s="44"/>
      <c r="O29" s="167"/>
    </row>
    <row r="30" spans="1:15">
      <c r="A30" s="17" t="s">
        <v>5</v>
      </c>
      <c r="B30" s="1" t="s">
        <v>2</v>
      </c>
      <c r="C30" s="14">
        <v>1</v>
      </c>
      <c r="D30" s="1" t="s">
        <v>130</v>
      </c>
      <c r="E30" s="82" t="s">
        <v>87</v>
      </c>
      <c r="F30" s="18">
        <v>78.349999999999994</v>
      </c>
      <c r="G30" s="161"/>
      <c r="H30" s="4"/>
      <c r="I30" s="161"/>
      <c r="J30" s="4">
        <v>6.3100000000000005</v>
      </c>
      <c r="K30" s="164"/>
      <c r="L30" s="16">
        <f t="shared" si="0"/>
        <v>84.66</v>
      </c>
      <c r="M30" s="161"/>
      <c r="N30" s="44"/>
      <c r="O30" s="167"/>
    </row>
    <row r="31" spans="1:15">
      <c r="A31" s="17" t="s">
        <v>5</v>
      </c>
      <c r="B31" s="1" t="s">
        <v>2</v>
      </c>
      <c r="C31" s="14">
        <v>1</v>
      </c>
      <c r="D31" s="1" t="s">
        <v>130</v>
      </c>
      <c r="E31" s="82" t="s">
        <v>19</v>
      </c>
      <c r="F31" s="18">
        <v>21.222000000000001</v>
      </c>
      <c r="G31" s="161"/>
      <c r="H31" s="4"/>
      <c r="I31" s="161"/>
      <c r="J31" s="4"/>
      <c r="K31" s="164"/>
      <c r="L31" s="16">
        <f t="shared" si="0"/>
        <v>21.222000000000001</v>
      </c>
      <c r="M31" s="161"/>
      <c r="N31" s="44"/>
      <c r="O31" s="167"/>
    </row>
    <row r="32" spans="1:15">
      <c r="A32" s="17" t="s">
        <v>5</v>
      </c>
      <c r="B32" s="1" t="s">
        <v>2</v>
      </c>
      <c r="C32" s="29">
        <v>1</v>
      </c>
      <c r="D32" s="27" t="s">
        <v>130</v>
      </c>
      <c r="E32" s="83" t="s">
        <v>20</v>
      </c>
      <c r="F32" s="19">
        <v>7.3870000000000005</v>
      </c>
      <c r="G32" s="162"/>
      <c r="H32" s="28"/>
      <c r="I32" s="162"/>
      <c r="J32" s="28">
        <v>0.3</v>
      </c>
      <c r="K32" s="165"/>
      <c r="L32" s="19">
        <f t="shared" si="0"/>
        <v>7.6870000000000003</v>
      </c>
      <c r="M32" s="162"/>
      <c r="N32" s="45"/>
      <c r="O32" s="168"/>
    </row>
    <row r="33" spans="1:15">
      <c r="A33" s="17" t="s">
        <v>5</v>
      </c>
      <c r="B33" s="1" t="s">
        <v>2</v>
      </c>
      <c r="C33" s="20">
        <v>2</v>
      </c>
      <c r="D33" s="2" t="s">
        <v>134</v>
      </c>
      <c r="E33" s="81" t="s">
        <v>78</v>
      </c>
      <c r="F33" s="16">
        <v>20.192999999999998</v>
      </c>
      <c r="G33" s="160">
        <f>SUM(F33:F36)</f>
        <v>32.841999999999999</v>
      </c>
      <c r="H33" s="3">
        <v>3.7</v>
      </c>
      <c r="I33" s="160">
        <f>SUM(H33:H36)</f>
        <v>17.650000000000002</v>
      </c>
      <c r="J33" s="3">
        <v>0</v>
      </c>
      <c r="K33" s="163">
        <f>SUM(J33:J36)</f>
        <v>2.2000000000000002</v>
      </c>
      <c r="L33" s="16">
        <f t="shared" si="0"/>
        <v>23.892999999999997</v>
      </c>
      <c r="M33" s="160">
        <f>SUM(L33:L36)</f>
        <v>52.692</v>
      </c>
      <c r="N33" s="43"/>
      <c r="O33" s="166">
        <f>SUM(N33:N36)</f>
        <v>0</v>
      </c>
    </row>
    <row r="34" spans="1:15">
      <c r="A34" s="17" t="s">
        <v>5</v>
      </c>
      <c r="B34" s="1" t="s">
        <v>2</v>
      </c>
      <c r="C34" s="14">
        <v>2</v>
      </c>
      <c r="D34" s="1" t="s">
        <v>134</v>
      </c>
      <c r="E34" s="82" t="s">
        <v>79</v>
      </c>
      <c r="F34" s="18">
        <v>12.649000000000001</v>
      </c>
      <c r="G34" s="161"/>
      <c r="H34" s="4">
        <v>8.6</v>
      </c>
      <c r="I34" s="161"/>
      <c r="J34" s="4">
        <v>2.2000000000000002</v>
      </c>
      <c r="K34" s="164"/>
      <c r="L34" s="16">
        <f t="shared" si="0"/>
        <v>23.449000000000002</v>
      </c>
      <c r="M34" s="161"/>
      <c r="N34" s="44"/>
      <c r="O34" s="167"/>
    </row>
    <row r="35" spans="1:15">
      <c r="A35" s="17" t="s">
        <v>5</v>
      </c>
      <c r="B35" s="1" t="s">
        <v>2</v>
      </c>
      <c r="C35" s="14">
        <v>2</v>
      </c>
      <c r="D35" s="1" t="s">
        <v>134</v>
      </c>
      <c r="E35" s="82" t="s">
        <v>95</v>
      </c>
      <c r="F35" s="18"/>
      <c r="G35" s="161"/>
      <c r="H35" s="4">
        <v>1.5</v>
      </c>
      <c r="I35" s="161"/>
      <c r="J35" s="4"/>
      <c r="K35" s="164"/>
      <c r="L35" s="16">
        <f t="shared" si="0"/>
        <v>1.5</v>
      </c>
      <c r="M35" s="161"/>
      <c r="N35" s="44"/>
      <c r="O35" s="167"/>
    </row>
    <row r="36" spans="1:15">
      <c r="A36" s="17" t="s">
        <v>5</v>
      </c>
      <c r="B36" s="1" t="s">
        <v>2</v>
      </c>
      <c r="C36" s="29">
        <v>2</v>
      </c>
      <c r="D36" s="27" t="s">
        <v>134</v>
      </c>
      <c r="E36" s="83" t="s">
        <v>96</v>
      </c>
      <c r="F36" s="19"/>
      <c r="G36" s="162"/>
      <c r="H36" s="28">
        <v>3.85</v>
      </c>
      <c r="I36" s="162"/>
      <c r="J36" s="28"/>
      <c r="K36" s="165"/>
      <c r="L36" s="19">
        <f t="shared" si="0"/>
        <v>3.85</v>
      </c>
      <c r="M36" s="162"/>
      <c r="N36" s="45"/>
      <c r="O36" s="168"/>
    </row>
    <row r="37" spans="1:15">
      <c r="A37" s="17" t="s">
        <v>5</v>
      </c>
      <c r="B37" s="1" t="s">
        <v>2</v>
      </c>
      <c r="C37" s="20">
        <v>7</v>
      </c>
      <c r="D37" s="2" t="s">
        <v>133</v>
      </c>
      <c r="E37" s="81" t="s">
        <v>81</v>
      </c>
      <c r="F37" s="16">
        <v>62.365000000000016</v>
      </c>
      <c r="G37" s="160">
        <f>SUM(F37:F40)</f>
        <v>94.952000000000027</v>
      </c>
      <c r="H37" s="3">
        <v>4.1500000000000004</v>
      </c>
      <c r="I37" s="160">
        <f>SUM(H37:H40)</f>
        <v>18.150000000000002</v>
      </c>
      <c r="J37" s="3">
        <v>4.75</v>
      </c>
      <c r="K37" s="163">
        <f>SUM(J37:J40)</f>
        <v>14.5</v>
      </c>
      <c r="L37" s="16">
        <f t="shared" si="0"/>
        <v>71.265000000000015</v>
      </c>
      <c r="M37" s="160">
        <f>SUM(L37:L40)</f>
        <v>127.60200000000002</v>
      </c>
      <c r="N37" s="43"/>
      <c r="O37" s="166">
        <f>SUM(N37:N40)</f>
        <v>0</v>
      </c>
    </row>
    <row r="38" spans="1:15">
      <c r="A38" s="17" t="s">
        <v>5</v>
      </c>
      <c r="B38" s="1" t="s">
        <v>2</v>
      </c>
      <c r="C38" s="14">
        <v>7</v>
      </c>
      <c r="D38" s="1" t="s">
        <v>133</v>
      </c>
      <c r="E38" s="82" t="s">
        <v>82</v>
      </c>
      <c r="F38" s="18">
        <v>19.454000000000004</v>
      </c>
      <c r="G38" s="161"/>
      <c r="H38" s="4">
        <v>6.5500000000000007</v>
      </c>
      <c r="I38" s="161"/>
      <c r="J38" s="4">
        <v>4.75</v>
      </c>
      <c r="K38" s="164"/>
      <c r="L38" s="16">
        <f t="shared" si="0"/>
        <v>30.754000000000005</v>
      </c>
      <c r="M38" s="161"/>
      <c r="N38" s="44"/>
      <c r="O38" s="167"/>
    </row>
    <row r="39" spans="1:15">
      <c r="A39" s="17" t="s">
        <v>5</v>
      </c>
      <c r="B39" s="1" t="s">
        <v>2</v>
      </c>
      <c r="C39" s="14">
        <v>7</v>
      </c>
      <c r="D39" s="1" t="s">
        <v>133</v>
      </c>
      <c r="E39" s="82" t="s">
        <v>83</v>
      </c>
      <c r="F39" s="18">
        <v>12.635</v>
      </c>
      <c r="G39" s="161"/>
      <c r="H39" s="4">
        <v>4.75</v>
      </c>
      <c r="I39" s="161"/>
      <c r="J39" s="4">
        <v>3.3</v>
      </c>
      <c r="K39" s="164"/>
      <c r="L39" s="16">
        <f t="shared" si="0"/>
        <v>20.684999999999999</v>
      </c>
      <c r="M39" s="161"/>
      <c r="N39" s="44"/>
      <c r="O39" s="167"/>
    </row>
    <row r="40" spans="1:15">
      <c r="A40" s="17" t="s">
        <v>5</v>
      </c>
      <c r="B40" s="1" t="s">
        <v>2</v>
      </c>
      <c r="C40" s="29">
        <v>7</v>
      </c>
      <c r="D40" s="27" t="s">
        <v>133</v>
      </c>
      <c r="E40" s="83" t="s">
        <v>84</v>
      </c>
      <c r="F40" s="19">
        <v>0.49800000000000011</v>
      </c>
      <c r="G40" s="162"/>
      <c r="H40" s="28">
        <v>2.7</v>
      </c>
      <c r="I40" s="162"/>
      <c r="J40" s="28">
        <v>1.7</v>
      </c>
      <c r="K40" s="165"/>
      <c r="L40" s="19">
        <f t="shared" si="0"/>
        <v>4.8980000000000006</v>
      </c>
      <c r="M40" s="162"/>
      <c r="N40" s="45"/>
      <c r="O40" s="168"/>
    </row>
    <row r="41" spans="1:15">
      <c r="A41" s="17" t="s">
        <v>5</v>
      </c>
      <c r="B41" s="1" t="s">
        <v>2</v>
      </c>
      <c r="C41" s="20">
        <v>9</v>
      </c>
      <c r="D41" s="2" t="s">
        <v>132</v>
      </c>
      <c r="E41" s="81" t="s">
        <v>88</v>
      </c>
      <c r="F41" s="16">
        <v>21.449000000000005</v>
      </c>
      <c r="G41" s="160">
        <f>SUM(F41:F45)</f>
        <v>88.31676666666668</v>
      </c>
      <c r="H41" s="3"/>
      <c r="I41" s="160">
        <f>SUM(H41:H45)</f>
        <v>0</v>
      </c>
      <c r="J41" s="3"/>
      <c r="K41" s="163">
        <f>SUM(J41:J45)</f>
        <v>0</v>
      </c>
      <c r="L41" s="16">
        <f t="shared" si="0"/>
        <v>21.449000000000005</v>
      </c>
      <c r="M41" s="160">
        <f>SUM(L41:L45)</f>
        <v>88.31676666666668</v>
      </c>
      <c r="N41" s="43"/>
      <c r="O41" s="166">
        <f>SUM(N41:N45)</f>
        <v>60</v>
      </c>
    </row>
    <row r="42" spans="1:15">
      <c r="A42" s="17" t="s">
        <v>5</v>
      </c>
      <c r="B42" s="1" t="s">
        <v>2</v>
      </c>
      <c r="C42" s="14">
        <v>9</v>
      </c>
      <c r="D42" s="1" t="s">
        <v>132</v>
      </c>
      <c r="E42" s="82" t="s">
        <v>89</v>
      </c>
      <c r="F42" s="18">
        <v>11.537000000000001</v>
      </c>
      <c r="G42" s="161"/>
      <c r="H42" s="4"/>
      <c r="I42" s="161"/>
      <c r="J42" s="4"/>
      <c r="K42" s="164"/>
      <c r="L42" s="16">
        <f t="shared" si="0"/>
        <v>11.537000000000001</v>
      </c>
      <c r="M42" s="161"/>
      <c r="N42" s="44"/>
      <c r="O42" s="167"/>
    </row>
    <row r="43" spans="1:15">
      <c r="A43" s="17" t="s">
        <v>5</v>
      </c>
      <c r="B43" s="1" t="s">
        <v>2</v>
      </c>
      <c r="C43" s="14">
        <v>9</v>
      </c>
      <c r="D43" s="1" t="s">
        <v>132</v>
      </c>
      <c r="E43" s="82" t="s">
        <v>90</v>
      </c>
      <c r="F43" s="18">
        <v>49.708000000000006</v>
      </c>
      <c r="G43" s="161"/>
      <c r="H43" s="4"/>
      <c r="I43" s="161"/>
      <c r="J43" s="4"/>
      <c r="K43" s="164"/>
      <c r="L43" s="16">
        <f t="shared" si="0"/>
        <v>49.708000000000006</v>
      </c>
      <c r="M43" s="161"/>
      <c r="N43" s="44">
        <v>17</v>
      </c>
      <c r="O43" s="167"/>
    </row>
    <row r="44" spans="1:15">
      <c r="A44" s="17" t="s">
        <v>5</v>
      </c>
      <c r="B44" s="1" t="s">
        <v>2</v>
      </c>
      <c r="C44" s="14">
        <v>9</v>
      </c>
      <c r="D44" s="1" t="s">
        <v>132</v>
      </c>
      <c r="E44" s="82" t="s">
        <v>111</v>
      </c>
      <c r="F44" s="18"/>
      <c r="G44" s="161"/>
      <c r="H44" s="4"/>
      <c r="I44" s="161"/>
      <c r="J44" s="4"/>
      <c r="K44" s="164"/>
      <c r="L44" s="16">
        <f t="shared" si="0"/>
        <v>0</v>
      </c>
      <c r="M44" s="161"/>
      <c r="N44" s="44">
        <v>35</v>
      </c>
      <c r="O44" s="167"/>
    </row>
    <row r="45" spans="1:15">
      <c r="A45" s="17" t="s">
        <v>5</v>
      </c>
      <c r="B45" s="1" t="s">
        <v>2</v>
      </c>
      <c r="C45" s="29">
        <v>9</v>
      </c>
      <c r="D45" s="27" t="s">
        <v>132</v>
      </c>
      <c r="E45" s="83" t="s">
        <v>112</v>
      </c>
      <c r="F45" s="19">
        <f>(0.97*0.47*1.48/0.12)</f>
        <v>5.6227666666666671</v>
      </c>
      <c r="G45" s="162"/>
      <c r="H45" s="28"/>
      <c r="I45" s="162"/>
      <c r="J45" s="28"/>
      <c r="K45" s="165"/>
      <c r="L45" s="19">
        <f t="shared" si="0"/>
        <v>5.6227666666666671</v>
      </c>
      <c r="M45" s="162"/>
      <c r="N45" s="45">
        <v>8</v>
      </c>
      <c r="O45" s="168"/>
    </row>
    <row r="46" spans="1:15">
      <c r="A46" s="17" t="s">
        <v>5</v>
      </c>
      <c r="B46" s="27" t="s">
        <v>2</v>
      </c>
      <c r="C46" s="25">
        <v>99</v>
      </c>
      <c r="D46" s="26" t="s">
        <v>131</v>
      </c>
      <c r="E46" s="84" t="s">
        <v>91</v>
      </c>
      <c r="F46" s="15">
        <v>1.6600000000000001</v>
      </c>
      <c r="G46" s="12">
        <f>SUM(F46)</f>
        <v>1.6600000000000001</v>
      </c>
      <c r="H46" s="12"/>
      <c r="I46" s="12">
        <f>SUM(H46)</f>
        <v>0</v>
      </c>
      <c r="J46" s="12"/>
      <c r="K46" s="92">
        <f>SUM(J46)</f>
        <v>0</v>
      </c>
      <c r="L46" s="15">
        <f t="shared" ref="L46:L64" si="1">SUM(F46,H46,J46)</f>
        <v>1.6600000000000001</v>
      </c>
      <c r="M46" s="12">
        <f>SUM(L46)</f>
        <v>1.6600000000000001</v>
      </c>
      <c r="N46" s="42"/>
      <c r="O46" s="47">
        <f>SUM(N46)</f>
        <v>0</v>
      </c>
    </row>
    <row r="47" spans="1:15">
      <c r="A47" s="17" t="s">
        <v>5</v>
      </c>
      <c r="B47" s="2" t="s">
        <v>8</v>
      </c>
      <c r="C47" s="14">
        <v>1</v>
      </c>
      <c r="D47" s="1" t="s">
        <v>127</v>
      </c>
      <c r="E47" s="82" t="s">
        <v>108</v>
      </c>
      <c r="F47" s="18"/>
      <c r="G47" s="160">
        <f>SUM(F47:F51)</f>
        <v>41.434000000000012</v>
      </c>
      <c r="H47" s="4"/>
      <c r="I47" s="160">
        <f>SUM(H47:H51)</f>
        <v>0</v>
      </c>
      <c r="J47" s="4">
        <v>1.05</v>
      </c>
      <c r="K47" s="163">
        <f>SUM(J47:J51)</f>
        <v>1.05</v>
      </c>
      <c r="L47" s="18">
        <f t="shared" si="1"/>
        <v>1.05</v>
      </c>
      <c r="M47" s="160">
        <f>SUM(L47:L51)</f>
        <v>42.484000000000009</v>
      </c>
      <c r="N47" s="44"/>
      <c r="O47" s="166">
        <f>SUM(N47:N51)</f>
        <v>0</v>
      </c>
    </row>
    <row r="48" spans="1:15">
      <c r="A48" s="17" t="s">
        <v>5</v>
      </c>
      <c r="B48" s="1" t="s">
        <v>8</v>
      </c>
      <c r="C48" s="20">
        <v>1</v>
      </c>
      <c r="D48" s="2" t="s">
        <v>130</v>
      </c>
      <c r="E48" s="81" t="s">
        <v>98</v>
      </c>
      <c r="F48" s="16">
        <v>20.767000000000003</v>
      </c>
      <c r="G48" s="161"/>
      <c r="H48" s="3"/>
      <c r="I48" s="161"/>
      <c r="J48" s="3"/>
      <c r="K48" s="164"/>
      <c r="L48" s="16">
        <f t="shared" si="1"/>
        <v>20.767000000000003</v>
      </c>
      <c r="M48" s="161"/>
      <c r="N48" s="43"/>
      <c r="O48" s="167"/>
    </row>
    <row r="49" spans="1:15">
      <c r="A49" s="17" t="s">
        <v>5</v>
      </c>
      <c r="B49" s="1" t="s">
        <v>8</v>
      </c>
      <c r="C49" s="14">
        <v>1</v>
      </c>
      <c r="D49" s="1" t="s">
        <v>130</v>
      </c>
      <c r="E49" s="82" t="s">
        <v>104</v>
      </c>
      <c r="F49" s="18">
        <v>12.865</v>
      </c>
      <c r="G49" s="161"/>
      <c r="H49" s="4"/>
      <c r="I49" s="161"/>
      <c r="J49" s="4"/>
      <c r="K49" s="164"/>
      <c r="L49" s="16">
        <f t="shared" si="1"/>
        <v>12.865</v>
      </c>
      <c r="M49" s="161"/>
      <c r="N49" s="44"/>
      <c r="O49" s="167"/>
    </row>
    <row r="50" spans="1:15">
      <c r="A50" s="17" t="s">
        <v>5</v>
      </c>
      <c r="B50" s="1" t="s">
        <v>8</v>
      </c>
      <c r="C50" s="14">
        <v>1</v>
      </c>
      <c r="D50" s="1" t="s">
        <v>130</v>
      </c>
      <c r="E50" s="82" t="s">
        <v>105</v>
      </c>
      <c r="F50" s="18">
        <v>4.9800000000000004</v>
      </c>
      <c r="G50" s="161"/>
      <c r="H50" s="4"/>
      <c r="I50" s="161"/>
      <c r="J50" s="4"/>
      <c r="K50" s="164"/>
      <c r="L50" s="18">
        <f t="shared" si="1"/>
        <v>4.9800000000000004</v>
      </c>
      <c r="M50" s="161"/>
      <c r="N50" s="44"/>
      <c r="O50" s="167"/>
    </row>
    <row r="51" spans="1:15">
      <c r="A51" s="17" t="s">
        <v>5</v>
      </c>
      <c r="B51" s="1" t="s">
        <v>8</v>
      </c>
      <c r="C51" s="29">
        <v>1</v>
      </c>
      <c r="D51" s="27" t="s">
        <v>127</v>
      </c>
      <c r="E51" s="83" t="s">
        <v>107</v>
      </c>
      <c r="F51" s="19">
        <v>2.8220000000000001</v>
      </c>
      <c r="G51" s="162"/>
      <c r="H51" s="28"/>
      <c r="I51" s="162"/>
      <c r="J51" s="28"/>
      <c r="K51" s="165"/>
      <c r="L51" s="19">
        <f t="shared" si="1"/>
        <v>2.8220000000000001</v>
      </c>
      <c r="M51" s="162"/>
      <c r="N51" s="45"/>
      <c r="O51" s="168"/>
    </row>
    <row r="52" spans="1:15">
      <c r="A52" s="17" t="s">
        <v>5</v>
      </c>
      <c r="B52" s="1" t="s">
        <v>8</v>
      </c>
      <c r="C52" s="30">
        <v>2</v>
      </c>
      <c r="D52" s="31" t="s">
        <v>134</v>
      </c>
      <c r="E52" s="102" t="s">
        <v>101</v>
      </c>
      <c r="F52" s="33">
        <v>4.1500000000000004</v>
      </c>
      <c r="G52" s="160">
        <f>SUM(F52:F54)</f>
        <v>14.433999999999999</v>
      </c>
      <c r="H52" s="32"/>
      <c r="I52" s="160">
        <f>SUM(H52:H54)</f>
        <v>0</v>
      </c>
      <c r="J52" s="32"/>
      <c r="K52" s="163">
        <f>SUM(J52:J54)</f>
        <v>0</v>
      </c>
      <c r="L52" s="33">
        <f t="shared" si="1"/>
        <v>4.1500000000000004</v>
      </c>
      <c r="M52" s="163">
        <f>SUM(L52:L54)</f>
        <v>14.433999999999999</v>
      </c>
      <c r="N52" s="46"/>
      <c r="O52" s="166">
        <f>SUM(N52:N54)</f>
        <v>0</v>
      </c>
    </row>
    <row r="53" spans="1:15">
      <c r="A53" s="17" t="s">
        <v>5</v>
      </c>
      <c r="B53" s="1" t="s">
        <v>8</v>
      </c>
      <c r="C53" s="14">
        <v>2</v>
      </c>
      <c r="D53" s="1" t="s">
        <v>134</v>
      </c>
      <c r="E53" s="82" t="s">
        <v>102</v>
      </c>
      <c r="F53" s="18">
        <v>2.988</v>
      </c>
      <c r="G53" s="161"/>
      <c r="H53" s="4"/>
      <c r="I53" s="161"/>
      <c r="J53" s="4"/>
      <c r="K53" s="164"/>
      <c r="L53" s="18">
        <f t="shared" si="1"/>
        <v>2.988</v>
      </c>
      <c r="M53" s="164"/>
      <c r="N53" s="44"/>
      <c r="O53" s="167"/>
    </row>
    <row r="54" spans="1:15">
      <c r="A54" s="17" t="s">
        <v>5</v>
      </c>
      <c r="B54" s="1" t="s">
        <v>8</v>
      </c>
      <c r="C54" s="29">
        <v>2</v>
      </c>
      <c r="D54" s="27" t="s">
        <v>134</v>
      </c>
      <c r="E54" s="83" t="s">
        <v>103</v>
      </c>
      <c r="F54" s="19">
        <v>7.2959999999999994</v>
      </c>
      <c r="G54" s="162"/>
      <c r="H54" s="28"/>
      <c r="I54" s="162"/>
      <c r="J54" s="28"/>
      <c r="K54" s="165"/>
      <c r="L54" s="19">
        <f t="shared" si="1"/>
        <v>7.2959999999999994</v>
      </c>
      <c r="M54" s="165"/>
      <c r="N54" s="45"/>
      <c r="O54" s="168"/>
    </row>
    <row r="55" spans="1:15">
      <c r="A55" s="17" t="s">
        <v>5</v>
      </c>
      <c r="B55" s="1" t="s">
        <v>8</v>
      </c>
      <c r="C55" s="25">
        <v>5</v>
      </c>
      <c r="D55" s="26" t="s">
        <v>129</v>
      </c>
      <c r="E55" s="84" t="s">
        <v>106</v>
      </c>
      <c r="F55" s="15">
        <v>3.2370000000000001</v>
      </c>
      <c r="G55" s="12">
        <f>SUM(F55)</f>
        <v>3.2370000000000001</v>
      </c>
      <c r="H55" s="12"/>
      <c r="I55" s="12">
        <f>SUM(H55)</f>
        <v>0</v>
      </c>
      <c r="J55" s="12"/>
      <c r="K55" s="92">
        <f>SUM(J55)</f>
        <v>0</v>
      </c>
      <c r="L55" s="15">
        <f t="shared" si="1"/>
        <v>3.2370000000000001</v>
      </c>
      <c r="M55" s="12">
        <f>SUM(L55)</f>
        <v>3.2370000000000001</v>
      </c>
      <c r="N55" s="42"/>
      <c r="O55" s="47">
        <f>SUM(N55)</f>
        <v>0</v>
      </c>
    </row>
    <row r="56" spans="1:15">
      <c r="A56" s="17" t="s">
        <v>5</v>
      </c>
      <c r="B56" s="1" t="s">
        <v>8</v>
      </c>
      <c r="C56" s="30">
        <v>8</v>
      </c>
      <c r="D56" s="31" t="s">
        <v>128</v>
      </c>
      <c r="E56" s="102" t="s">
        <v>99</v>
      </c>
      <c r="F56" s="33">
        <v>0.83000000000000007</v>
      </c>
      <c r="G56" s="160">
        <f>SUM(F56:F57)</f>
        <v>0.83000000000000007</v>
      </c>
      <c r="H56" s="32"/>
      <c r="I56" s="160">
        <f>SUM(H56:H57)</f>
        <v>0</v>
      </c>
      <c r="J56" s="32"/>
      <c r="K56" s="163">
        <f>SUM(J56:J57)</f>
        <v>0</v>
      </c>
      <c r="L56" s="33">
        <f t="shared" si="1"/>
        <v>0.83000000000000007</v>
      </c>
      <c r="M56" s="160">
        <f>SUM(L56:L57)</f>
        <v>0.83000000000000007</v>
      </c>
      <c r="N56" s="46"/>
      <c r="O56" s="166">
        <f>SUM(N56:N57)</f>
        <v>32</v>
      </c>
    </row>
    <row r="57" spans="1:15">
      <c r="A57" s="17" t="s">
        <v>5</v>
      </c>
      <c r="B57" s="1" t="s">
        <v>8</v>
      </c>
      <c r="C57" s="29">
        <v>8</v>
      </c>
      <c r="D57" s="27" t="s">
        <v>128</v>
      </c>
      <c r="E57" s="83" t="s">
        <v>113</v>
      </c>
      <c r="F57" s="19"/>
      <c r="G57" s="162"/>
      <c r="H57" s="28"/>
      <c r="I57" s="162"/>
      <c r="J57" s="28"/>
      <c r="K57" s="165"/>
      <c r="L57" s="38">
        <f t="shared" si="1"/>
        <v>0</v>
      </c>
      <c r="M57" s="162"/>
      <c r="N57" s="45">
        <v>32</v>
      </c>
      <c r="O57" s="168"/>
    </row>
    <row r="58" spans="1:15">
      <c r="A58" s="17" t="s">
        <v>5</v>
      </c>
      <c r="B58" s="1" t="s">
        <v>8</v>
      </c>
      <c r="C58" s="30">
        <v>10</v>
      </c>
      <c r="D58" s="31" t="s">
        <v>126</v>
      </c>
      <c r="E58" s="102" t="s">
        <v>97</v>
      </c>
      <c r="F58" s="33">
        <v>30.638999999999999</v>
      </c>
      <c r="G58" s="160">
        <f>SUM(F58:F60)</f>
        <v>52.445500000000003</v>
      </c>
      <c r="H58" s="32">
        <v>9.3999999999999986</v>
      </c>
      <c r="I58" s="160">
        <f>SUM(H58:H60)</f>
        <v>17.2</v>
      </c>
      <c r="J58" s="32">
        <v>2.9000000000000004</v>
      </c>
      <c r="K58" s="163">
        <f>SUM(J58:J60)</f>
        <v>4.3</v>
      </c>
      <c r="L58" s="33">
        <f t="shared" si="1"/>
        <v>42.939</v>
      </c>
      <c r="M58" s="160">
        <f>SUM(L58:L60)</f>
        <v>73.945499999999996</v>
      </c>
      <c r="N58" s="46"/>
      <c r="O58" s="166">
        <f>SUM(N58:N60)</f>
        <v>0</v>
      </c>
    </row>
    <row r="59" spans="1:15">
      <c r="A59" s="17" t="s">
        <v>5</v>
      </c>
      <c r="B59" s="1" t="s">
        <v>8</v>
      </c>
      <c r="C59" s="14">
        <v>10</v>
      </c>
      <c r="D59" s="1" t="s">
        <v>126</v>
      </c>
      <c r="E59" s="82" t="s">
        <v>157</v>
      </c>
      <c r="F59" s="18">
        <v>21.806500000000003</v>
      </c>
      <c r="G59" s="161"/>
      <c r="H59" s="4">
        <v>7.8000000000000007</v>
      </c>
      <c r="I59" s="161"/>
      <c r="J59" s="4">
        <v>0.8</v>
      </c>
      <c r="K59" s="164"/>
      <c r="L59" s="18">
        <f t="shared" si="1"/>
        <v>30.406500000000005</v>
      </c>
      <c r="M59" s="161"/>
      <c r="N59" s="44"/>
      <c r="O59" s="167"/>
    </row>
    <row r="60" spans="1:15">
      <c r="A60" s="17" t="s">
        <v>5</v>
      </c>
      <c r="B60" s="1" t="s">
        <v>8</v>
      </c>
      <c r="C60" s="29">
        <v>10</v>
      </c>
      <c r="D60" s="27" t="s">
        <v>126</v>
      </c>
      <c r="E60" s="83" t="s">
        <v>109</v>
      </c>
      <c r="F60" s="19"/>
      <c r="G60" s="162"/>
      <c r="H60" s="28"/>
      <c r="I60" s="162"/>
      <c r="J60" s="28">
        <v>0.6</v>
      </c>
      <c r="K60" s="165"/>
      <c r="L60" s="19">
        <f t="shared" si="1"/>
        <v>0.6</v>
      </c>
      <c r="M60" s="162"/>
      <c r="N60" s="45"/>
      <c r="O60" s="168"/>
    </row>
    <row r="61" spans="1:15">
      <c r="A61" s="17" t="s">
        <v>5</v>
      </c>
      <c r="B61" s="1" t="s">
        <v>8</v>
      </c>
      <c r="C61" s="14">
        <v>11</v>
      </c>
      <c r="D61" s="1" t="s">
        <v>59</v>
      </c>
      <c r="E61" s="82" t="s">
        <v>10</v>
      </c>
      <c r="F61" s="18">
        <v>27.536000000000001</v>
      </c>
      <c r="G61" s="160">
        <f>SUM(F61:F63)</f>
        <v>59.323499999999996</v>
      </c>
      <c r="H61" s="4">
        <v>1.75</v>
      </c>
      <c r="I61" s="160">
        <f>SUM(H61:H63)</f>
        <v>6.65</v>
      </c>
      <c r="J61" s="4"/>
      <c r="K61" s="163">
        <f>SUM(J61:J63)</f>
        <v>3.25</v>
      </c>
      <c r="L61" s="18">
        <f t="shared" si="1"/>
        <v>29.286000000000001</v>
      </c>
      <c r="M61" s="163">
        <f>SUM(L61:L63)</f>
        <v>69.223500000000001</v>
      </c>
      <c r="N61" s="44"/>
      <c r="O61" s="166">
        <f>SUM(N61:N63)</f>
        <v>0</v>
      </c>
    </row>
    <row r="62" spans="1:15">
      <c r="A62" s="17" t="s">
        <v>5</v>
      </c>
      <c r="B62" s="1" t="s">
        <v>8</v>
      </c>
      <c r="C62" s="14">
        <v>11</v>
      </c>
      <c r="D62" s="1" t="s">
        <v>59</v>
      </c>
      <c r="E62" s="82" t="s">
        <v>158</v>
      </c>
      <c r="F62" s="18">
        <v>21.987499999999997</v>
      </c>
      <c r="G62" s="161"/>
      <c r="H62" s="4">
        <v>4.9000000000000004</v>
      </c>
      <c r="I62" s="161"/>
      <c r="J62" s="4">
        <v>3.25</v>
      </c>
      <c r="K62" s="164"/>
      <c r="L62" s="18">
        <f t="shared" si="1"/>
        <v>30.137499999999996</v>
      </c>
      <c r="M62" s="164"/>
      <c r="N62" s="44"/>
      <c r="O62" s="167"/>
    </row>
    <row r="63" spans="1:15">
      <c r="A63" s="17" t="s">
        <v>5</v>
      </c>
      <c r="B63" s="1" t="s">
        <v>8</v>
      </c>
      <c r="C63" s="29">
        <v>11</v>
      </c>
      <c r="D63" s="27" t="s">
        <v>59</v>
      </c>
      <c r="E63" s="83" t="s">
        <v>100</v>
      </c>
      <c r="F63" s="19">
        <v>9.8000000000000007</v>
      </c>
      <c r="G63" s="162"/>
      <c r="H63" s="28"/>
      <c r="I63" s="162"/>
      <c r="J63" s="28"/>
      <c r="K63" s="165"/>
      <c r="L63" s="19">
        <f t="shared" si="1"/>
        <v>9.8000000000000007</v>
      </c>
      <c r="M63" s="165"/>
      <c r="N63" s="45"/>
      <c r="O63" s="168"/>
    </row>
    <row r="64" spans="1:15">
      <c r="A64" s="17" t="s">
        <v>5</v>
      </c>
      <c r="B64" s="27" t="s">
        <v>8</v>
      </c>
      <c r="C64" s="25">
        <v>99</v>
      </c>
      <c r="D64" s="26" t="s">
        <v>131</v>
      </c>
      <c r="E64" s="84" t="s">
        <v>9</v>
      </c>
      <c r="F64" s="15">
        <v>2.4900000000000002</v>
      </c>
      <c r="G64" s="12">
        <f>SUM(F64)</f>
        <v>2.4900000000000002</v>
      </c>
      <c r="H64" s="12"/>
      <c r="I64" s="12">
        <f>SUM(H64)</f>
        <v>0</v>
      </c>
      <c r="J64" s="12"/>
      <c r="K64" s="92">
        <f>SUM(J64)</f>
        <v>0</v>
      </c>
      <c r="L64" s="15">
        <f t="shared" si="1"/>
        <v>2.4900000000000002</v>
      </c>
      <c r="M64" s="12">
        <f>SUM(L64)</f>
        <v>2.4900000000000002</v>
      </c>
      <c r="N64" s="42"/>
      <c r="O64" s="47">
        <f>SUM(N64)</f>
        <v>0</v>
      </c>
    </row>
    <row r="65" spans="1:15">
      <c r="A65" s="17" t="s">
        <v>5</v>
      </c>
      <c r="B65" s="2" t="s">
        <v>52</v>
      </c>
      <c r="C65" s="20">
        <v>1</v>
      </c>
      <c r="D65" s="31" t="s">
        <v>124</v>
      </c>
      <c r="E65" s="102" t="s">
        <v>54</v>
      </c>
      <c r="F65" s="33">
        <v>2.9880000000000004</v>
      </c>
      <c r="G65" s="160">
        <f>SUM(F65:F67)</f>
        <v>19.216999999999999</v>
      </c>
      <c r="H65" s="32"/>
      <c r="I65" s="160">
        <f>SUM(H65:H67)</f>
        <v>0</v>
      </c>
      <c r="J65" s="32">
        <v>0.5</v>
      </c>
      <c r="K65" s="163">
        <f>SUM(J65:J67)</f>
        <v>17.900000000000002</v>
      </c>
      <c r="L65" s="33">
        <f t="shared" ref="L65:L115" si="2">SUM(F65,H65,J65)</f>
        <v>3.4880000000000004</v>
      </c>
      <c r="M65" s="163">
        <f>SUM(L65:L67)</f>
        <v>37.117000000000004</v>
      </c>
      <c r="N65" s="46"/>
      <c r="O65" s="166">
        <f>SUM(N65:N67)</f>
        <v>0</v>
      </c>
    </row>
    <row r="66" spans="1:15">
      <c r="A66" s="17" t="s">
        <v>5</v>
      </c>
      <c r="B66" s="1" t="s">
        <v>52</v>
      </c>
      <c r="C66" s="14">
        <v>1</v>
      </c>
      <c r="D66" s="1" t="s">
        <v>124</v>
      </c>
      <c r="E66" s="82" t="s">
        <v>55</v>
      </c>
      <c r="F66" s="18">
        <v>4.8140000000000001</v>
      </c>
      <c r="G66" s="161"/>
      <c r="H66" s="4"/>
      <c r="I66" s="161"/>
      <c r="J66" s="4"/>
      <c r="K66" s="164"/>
      <c r="L66" s="16">
        <f t="shared" si="2"/>
        <v>4.8140000000000001</v>
      </c>
      <c r="M66" s="164"/>
      <c r="N66" s="44"/>
      <c r="O66" s="167"/>
    </row>
    <row r="67" spans="1:15">
      <c r="A67" s="17" t="s">
        <v>5</v>
      </c>
      <c r="B67" s="1" t="s">
        <v>52</v>
      </c>
      <c r="C67" s="29">
        <v>1</v>
      </c>
      <c r="D67" s="27" t="s">
        <v>124</v>
      </c>
      <c r="E67" s="83" t="s">
        <v>60</v>
      </c>
      <c r="F67" s="19">
        <v>11.414999999999999</v>
      </c>
      <c r="G67" s="162"/>
      <c r="H67" s="28"/>
      <c r="I67" s="162"/>
      <c r="J67" s="28">
        <v>17.400000000000002</v>
      </c>
      <c r="K67" s="165"/>
      <c r="L67" s="38">
        <f t="shared" si="2"/>
        <v>28.815000000000001</v>
      </c>
      <c r="M67" s="165"/>
      <c r="N67" s="45"/>
      <c r="O67" s="168"/>
    </row>
    <row r="68" spans="1:15">
      <c r="A68" s="17" t="s">
        <v>5</v>
      </c>
      <c r="B68" s="1" t="s">
        <v>52</v>
      </c>
      <c r="C68" s="25">
        <v>3</v>
      </c>
      <c r="D68" s="26" t="s">
        <v>4</v>
      </c>
      <c r="E68" s="84" t="s">
        <v>53</v>
      </c>
      <c r="F68" s="15">
        <v>50.437000000000012</v>
      </c>
      <c r="G68" s="12">
        <f>SUM(F68)</f>
        <v>50.437000000000012</v>
      </c>
      <c r="H68" s="12"/>
      <c r="I68" s="12">
        <f>SUM(H68)</f>
        <v>0</v>
      </c>
      <c r="J68" s="12">
        <v>8.5499999999999989</v>
      </c>
      <c r="K68" s="92">
        <f>SUM(J68)</f>
        <v>8.5499999999999989</v>
      </c>
      <c r="L68" s="15">
        <f t="shared" si="2"/>
        <v>58.987000000000009</v>
      </c>
      <c r="M68" s="12">
        <f>SUM(L68)</f>
        <v>58.987000000000009</v>
      </c>
      <c r="N68" s="42"/>
      <c r="O68" s="47">
        <f>SUM(N68)</f>
        <v>0</v>
      </c>
    </row>
    <row r="69" spans="1:15">
      <c r="A69" s="17" t="s">
        <v>5</v>
      </c>
      <c r="B69" s="1" t="s">
        <v>52</v>
      </c>
      <c r="C69" s="20">
        <v>4</v>
      </c>
      <c r="D69" s="2" t="s">
        <v>1</v>
      </c>
      <c r="E69" s="81" t="s">
        <v>56</v>
      </c>
      <c r="F69" s="16">
        <v>72.924000000000007</v>
      </c>
      <c r="G69" s="160">
        <f>SUM(F69:F70)</f>
        <v>81.701000000000008</v>
      </c>
      <c r="H69" s="3"/>
      <c r="I69" s="160">
        <f>SUM(H69:H70)</f>
        <v>0</v>
      </c>
      <c r="J69" s="3">
        <v>13.850000000000001</v>
      </c>
      <c r="K69" s="163">
        <f>SUM(J69:J70)</f>
        <v>18.350000000000001</v>
      </c>
      <c r="L69" s="16">
        <f t="shared" si="2"/>
        <v>86.774000000000001</v>
      </c>
      <c r="M69" s="160">
        <f>SUM(L69:L70)</f>
        <v>100.051</v>
      </c>
      <c r="N69" s="43"/>
      <c r="O69" s="166">
        <f>SUM(N69:N70)</f>
        <v>0</v>
      </c>
    </row>
    <row r="70" spans="1:15">
      <c r="A70" s="17" t="s">
        <v>5</v>
      </c>
      <c r="B70" s="1" t="s">
        <v>52</v>
      </c>
      <c r="C70" s="29">
        <v>4</v>
      </c>
      <c r="D70" s="27" t="s">
        <v>1</v>
      </c>
      <c r="E70" s="83" t="s">
        <v>57</v>
      </c>
      <c r="F70" s="19">
        <v>8.777000000000001</v>
      </c>
      <c r="G70" s="162"/>
      <c r="H70" s="28"/>
      <c r="I70" s="162"/>
      <c r="J70" s="28">
        <v>4.5</v>
      </c>
      <c r="K70" s="165"/>
      <c r="L70" s="19">
        <f t="shared" si="2"/>
        <v>13.277000000000001</v>
      </c>
      <c r="M70" s="162"/>
      <c r="N70" s="45"/>
      <c r="O70" s="168"/>
    </row>
    <row r="71" spans="1:15">
      <c r="A71" s="17" t="s">
        <v>5</v>
      </c>
      <c r="B71" s="1" t="s">
        <v>52</v>
      </c>
      <c r="C71" s="25">
        <v>8</v>
      </c>
      <c r="D71" s="26" t="s">
        <v>123</v>
      </c>
      <c r="E71" s="84" t="s">
        <v>110</v>
      </c>
      <c r="F71" s="15"/>
      <c r="G71" s="12">
        <f>SUM(F71)</f>
        <v>0</v>
      </c>
      <c r="H71" s="12"/>
      <c r="I71" s="12">
        <f>SUM(H71)</f>
        <v>0</v>
      </c>
      <c r="J71" s="12"/>
      <c r="K71" s="92">
        <f>SUM(J71)</f>
        <v>0</v>
      </c>
      <c r="L71" s="15">
        <f t="shared" si="2"/>
        <v>0</v>
      </c>
      <c r="M71" s="12">
        <f>SUM(L71)</f>
        <v>0</v>
      </c>
      <c r="N71" s="42">
        <v>19</v>
      </c>
      <c r="O71" s="47">
        <f>SUM(N71)</f>
        <v>19</v>
      </c>
    </row>
    <row r="72" spans="1:15">
      <c r="A72" s="17" t="s">
        <v>5</v>
      </c>
      <c r="B72" s="1" t="s">
        <v>52</v>
      </c>
      <c r="C72" s="25">
        <v>6</v>
      </c>
      <c r="D72" s="26" t="s">
        <v>125</v>
      </c>
      <c r="E72" s="84" t="s">
        <v>58</v>
      </c>
      <c r="F72" s="15">
        <v>0.83000000000000007</v>
      </c>
      <c r="G72" s="12">
        <f>SUM(F72)</f>
        <v>0.83000000000000007</v>
      </c>
      <c r="H72" s="12"/>
      <c r="I72" s="12">
        <f>SUM(H72)</f>
        <v>0</v>
      </c>
      <c r="J72" s="12"/>
      <c r="K72" s="92">
        <f>SUM(J72)</f>
        <v>0</v>
      </c>
      <c r="L72" s="15">
        <f t="shared" si="2"/>
        <v>0.83000000000000007</v>
      </c>
      <c r="M72" s="12">
        <f>SUM(L72)</f>
        <v>0.83000000000000007</v>
      </c>
      <c r="N72" s="42"/>
      <c r="O72" s="47">
        <f>SUM(N72)</f>
        <v>0</v>
      </c>
    </row>
    <row r="73" spans="1:15">
      <c r="A73" s="75" t="s">
        <v>5</v>
      </c>
      <c r="B73" s="27" t="s">
        <v>52</v>
      </c>
      <c r="C73" s="25">
        <v>11</v>
      </c>
      <c r="D73" s="26" t="s">
        <v>117</v>
      </c>
      <c r="E73" s="84" t="s">
        <v>59</v>
      </c>
      <c r="F73" s="15">
        <v>8.3000000000000007</v>
      </c>
      <c r="G73" s="12">
        <f>SUM(F73)</f>
        <v>8.3000000000000007</v>
      </c>
      <c r="H73" s="12"/>
      <c r="I73" s="12">
        <f>SUM(H73)</f>
        <v>0</v>
      </c>
      <c r="J73" s="12"/>
      <c r="K73" s="92">
        <f>SUM(J73)</f>
        <v>0</v>
      </c>
      <c r="L73" s="15">
        <f t="shared" si="2"/>
        <v>8.3000000000000007</v>
      </c>
      <c r="M73" s="12">
        <f>SUM(L73)</f>
        <v>8.3000000000000007</v>
      </c>
      <c r="N73" s="42"/>
      <c r="O73" s="47">
        <f>SUM(N73)</f>
        <v>0</v>
      </c>
    </row>
    <row r="74" spans="1:15">
      <c r="A74" s="21" t="s">
        <v>7</v>
      </c>
      <c r="B74" s="2" t="s">
        <v>3</v>
      </c>
      <c r="C74" s="20">
        <v>99</v>
      </c>
      <c r="D74" s="2" t="s">
        <v>131</v>
      </c>
      <c r="E74" s="81" t="s">
        <v>6</v>
      </c>
      <c r="F74" s="16">
        <v>1.026</v>
      </c>
      <c r="G74" s="160">
        <f>SUM(F74:F75)</f>
        <v>2.0220000000000002</v>
      </c>
      <c r="H74" s="3"/>
      <c r="I74" s="160">
        <f>SUM(H74:H75)</f>
        <v>0</v>
      </c>
      <c r="J74" s="3"/>
      <c r="K74" s="163">
        <f>SUM(J74:J75)</f>
        <v>0.5</v>
      </c>
      <c r="L74" s="16">
        <f t="shared" si="2"/>
        <v>1.026</v>
      </c>
      <c r="M74" s="160">
        <f>SUM(L74:L75)</f>
        <v>2.5220000000000002</v>
      </c>
      <c r="N74" s="43"/>
      <c r="O74" s="166">
        <f>SUM(N74:N75)</f>
        <v>0</v>
      </c>
    </row>
    <row r="75" spans="1:15">
      <c r="A75" s="21" t="s">
        <v>7</v>
      </c>
      <c r="B75" s="27" t="s">
        <v>3</v>
      </c>
      <c r="C75" s="29">
        <v>99</v>
      </c>
      <c r="D75" s="27" t="s">
        <v>131</v>
      </c>
      <c r="E75" s="83" t="s">
        <v>116</v>
      </c>
      <c r="F75" s="19">
        <v>0.996</v>
      </c>
      <c r="G75" s="162"/>
      <c r="H75" s="28"/>
      <c r="I75" s="162"/>
      <c r="J75" s="28">
        <v>0.5</v>
      </c>
      <c r="K75" s="165"/>
      <c r="L75" s="19">
        <f t="shared" si="2"/>
        <v>1.496</v>
      </c>
      <c r="M75" s="162"/>
      <c r="N75" s="45"/>
      <c r="O75" s="168"/>
    </row>
    <row r="76" spans="1:15">
      <c r="A76" s="17" t="s">
        <v>7</v>
      </c>
      <c r="B76" s="2" t="s">
        <v>2</v>
      </c>
      <c r="C76" s="20">
        <v>1</v>
      </c>
      <c r="D76" s="2" t="s">
        <v>130</v>
      </c>
      <c r="E76" s="81" t="s">
        <v>23</v>
      </c>
      <c r="F76" s="16">
        <v>0.2</v>
      </c>
      <c r="G76" s="51">
        <f>SUM(F76:F78)</f>
        <v>13.729000000000001</v>
      </c>
      <c r="H76" s="3"/>
      <c r="I76" s="51">
        <f>SUM(H76:H78)</f>
        <v>0</v>
      </c>
      <c r="J76" s="3"/>
      <c r="K76" s="56">
        <f>SUM(J76:J78)</f>
        <v>0</v>
      </c>
      <c r="L76" s="16">
        <f t="shared" ref="L76:L83" si="3">SUM(F76,H76,J76)</f>
        <v>0.2</v>
      </c>
      <c r="M76" s="51">
        <f>SUM(L76:L78)</f>
        <v>13.729000000000001</v>
      </c>
      <c r="N76" s="43"/>
      <c r="O76" s="54">
        <f>SUM(N76:N78)</f>
        <v>0</v>
      </c>
    </row>
    <row r="77" spans="1:15">
      <c r="A77" s="17" t="s">
        <v>7</v>
      </c>
      <c r="B77" s="1" t="s">
        <v>2</v>
      </c>
      <c r="C77" s="14">
        <v>1</v>
      </c>
      <c r="D77" s="1" t="s">
        <v>130</v>
      </c>
      <c r="E77" s="82" t="s">
        <v>24</v>
      </c>
      <c r="F77" s="18">
        <v>6.4740000000000002</v>
      </c>
      <c r="G77" s="53"/>
      <c r="H77" s="4"/>
      <c r="I77" s="53"/>
      <c r="J77" s="4"/>
      <c r="K77" s="57"/>
      <c r="L77" s="16">
        <f t="shared" si="3"/>
        <v>6.4740000000000002</v>
      </c>
      <c r="M77" s="53"/>
      <c r="N77" s="44"/>
      <c r="O77" s="61"/>
    </row>
    <row r="78" spans="1:15">
      <c r="A78" s="17" t="s">
        <v>7</v>
      </c>
      <c r="B78" s="1" t="s">
        <v>2</v>
      </c>
      <c r="C78" s="29">
        <v>1</v>
      </c>
      <c r="D78" s="27" t="s">
        <v>130</v>
      </c>
      <c r="E78" s="83" t="s">
        <v>25</v>
      </c>
      <c r="F78" s="19">
        <v>7.0550000000000006</v>
      </c>
      <c r="G78" s="52"/>
      <c r="H78" s="28"/>
      <c r="I78" s="52"/>
      <c r="J78" s="28"/>
      <c r="K78" s="58"/>
      <c r="L78" s="19">
        <f t="shared" si="3"/>
        <v>7.0550000000000006</v>
      </c>
      <c r="M78" s="52"/>
      <c r="N78" s="45"/>
      <c r="O78" s="55"/>
    </row>
    <row r="79" spans="1:15">
      <c r="A79" s="17" t="s">
        <v>7</v>
      </c>
      <c r="B79" s="1" t="s">
        <v>2</v>
      </c>
      <c r="C79" s="25">
        <v>5</v>
      </c>
      <c r="D79" s="26" t="s">
        <v>129</v>
      </c>
      <c r="E79" s="84" t="s">
        <v>137</v>
      </c>
      <c r="F79" s="15">
        <v>10.781000000000001</v>
      </c>
      <c r="G79" s="12">
        <f>SUM(F79)</f>
        <v>10.781000000000001</v>
      </c>
      <c r="H79" s="12">
        <v>2.15</v>
      </c>
      <c r="I79" s="12">
        <f>SUM(H79)</f>
        <v>2.15</v>
      </c>
      <c r="J79" s="12">
        <v>0.85000000000000009</v>
      </c>
      <c r="K79" s="92">
        <f>SUM(J79)</f>
        <v>0.85000000000000009</v>
      </c>
      <c r="L79" s="15">
        <f t="shared" si="3"/>
        <v>13.781000000000001</v>
      </c>
      <c r="M79" s="12">
        <f>SUM(L79)</f>
        <v>13.781000000000001</v>
      </c>
      <c r="N79" s="42"/>
      <c r="O79" s="47">
        <f>SUM(N79)</f>
        <v>0</v>
      </c>
    </row>
    <row r="80" spans="1:15">
      <c r="A80" s="17" t="s">
        <v>7</v>
      </c>
      <c r="B80" s="1" t="s">
        <v>2</v>
      </c>
      <c r="C80" s="20">
        <v>8</v>
      </c>
      <c r="D80" s="2" t="s">
        <v>128</v>
      </c>
      <c r="E80" s="81" t="s">
        <v>21</v>
      </c>
      <c r="F80" s="16">
        <v>41.875</v>
      </c>
      <c r="G80" s="160">
        <f>SUM(F80:F82)</f>
        <v>149.935</v>
      </c>
      <c r="H80" s="3">
        <v>10.5</v>
      </c>
      <c r="I80" s="160">
        <f>SUM(H80:H82)</f>
        <v>38.049999999999997</v>
      </c>
      <c r="J80" s="3">
        <v>10.55</v>
      </c>
      <c r="K80" s="163">
        <f>SUM(J80:J82)</f>
        <v>20.95</v>
      </c>
      <c r="L80" s="16">
        <f t="shared" si="3"/>
        <v>62.924999999999997</v>
      </c>
      <c r="M80" s="160">
        <f>SUM(L80:L82)</f>
        <v>208.935</v>
      </c>
      <c r="N80" s="43"/>
      <c r="O80" s="166">
        <f>SUM(N80:N82)</f>
        <v>0</v>
      </c>
    </row>
    <row r="81" spans="1:15">
      <c r="A81" s="17" t="s">
        <v>7</v>
      </c>
      <c r="B81" s="1" t="s">
        <v>2</v>
      </c>
      <c r="C81" s="14">
        <v>8</v>
      </c>
      <c r="D81" s="1" t="s">
        <v>128</v>
      </c>
      <c r="E81" s="82" t="s">
        <v>135</v>
      </c>
      <c r="F81" s="18">
        <v>61.452000000000012</v>
      </c>
      <c r="G81" s="161"/>
      <c r="H81" s="4">
        <v>17.600000000000001</v>
      </c>
      <c r="I81" s="161"/>
      <c r="J81" s="4">
        <v>9.35</v>
      </c>
      <c r="K81" s="164"/>
      <c r="L81" s="16">
        <f t="shared" si="3"/>
        <v>88.402000000000015</v>
      </c>
      <c r="M81" s="161"/>
      <c r="N81" s="44"/>
      <c r="O81" s="167"/>
    </row>
    <row r="82" spans="1:15">
      <c r="A82" s="17" t="s">
        <v>7</v>
      </c>
      <c r="B82" s="1" t="s">
        <v>2</v>
      </c>
      <c r="C82" s="29">
        <v>8</v>
      </c>
      <c r="D82" s="27" t="s">
        <v>128</v>
      </c>
      <c r="E82" s="83" t="s">
        <v>22</v>
      </c>
      <c r="F82" s="19">
        <v>46.608000000000004</v>
      </c>
      <c r="G82" s="162"/>
      <c r="H82" s="28">
        <v>9.9499999999999975</v>
      </c>
      <c r="I82" s="162"/>
      <c r="J82" s="28">
        <v>1.05</v>
      </c>
      <c r="K82" s="165"/>
      <c r="L82" s="19">
        <f t="shared" si="3"/>
        <v>57.607999999999997</v>
      </c>
      <c r="M82" s="162"/>
      <c r="N82" s="45"/>
      <c r="O82" s="168"/>
    </row>
    <row r="83" spans="1:15">
      <c r="A83" s="75" t="s">
        <v>7</v>
      </c>
      <c r="B83" s="27" t="s">
        <v>2</v>
      </c>
      <c r="C83" s="25">
        <v>99</v>
      </c>
      <c r="D83" s="26" t="s">
        <v>131</v>
      </c>
      <c r="E83" s="84" t="s">
        <v>140</v>
      </c>
      <c r="F83" s="15"/>
      <c r="G83" s="12">
        <f>SUM(F83)</f>
        <v>0</v>
      </c>
      <c r="H83" s="12"/>
      <c r="I83" s="12">
        <f>SUM(H83)</f>
        <v>0</v>
      </c>
      <c r="J83" s="12">
        <v>0.5</v>
      </c>
      <c r="K83" s="92">
        <f>SUM(J83)</f>
        <v>0.5</v>
      </c>
      <c r="L83" s="15">
        <f t="shared" si="3"/>
        <v>0.5</v>
      </c>
      <c r="M83" s="12">
        <f>SUM(L83)</f>
        <v>0.5</v>
      </c>
      <c r="N83" s="49">
        <v>26</v>
      </c>
      <c r="O83" s="47">
        <f>SUM(N83)</f>
        <v>26</v>
      </c>
    </row>
    <row r="84" spans="1:15">
      <c r="A84" s="21" t="s">
        <v>150</v>
      </c>
      <c r="B84" s="2" t="s">
        <v>3</v>
      </c>
      <c r="C84" s="25">
        <v>1</v>
      </c>
      <c r="D84" s="26" t="s">
        <v>130</v>
      </c>
      <c r="E84" s="84" t="s">
        <v>139</v>
      </c>
      <c r="F84" s="15">
        <v>23.207000000000001</v>
      </c>
      <c r="G84" s="12">
        <f>SUM(F84)</f>
        <v>23.207000000000001</v>
      </c>
      <c r="H84" s="12">
        <v>6.1499999999999995</v>
      </c>
      <c r="I84" s="12">
        <f>SUM(H84)</f>
        <v>6.1499999999999995</v>
      </c>
      <c r="J84" s="12">
        <v>6.1000000000000005</v>
      </c>
      <c r="K84" s="92">
        <f>SUM(J84)</f>
        <v>6.1000000000000005</v>
      </c>
      <c r="L84" s="15">
        <f t="shared" si="2"/>
        <v>35.457000000000001</v>
      </c>
      <c r="M84" s="12">
        <f>SUM(L84)</f>
        <v>35.457000000000001</v>
      </c>
      <c r="N84" s="42"/>
      <c r="O84" s="47">
        <f>SUM(N84)</f>
        <v>0</v>
      </c>
    </row>
    <row r="85" spans="1:15">
      <c r="A85" s="17" t="s">
        <v>150</v>
      </c>
      <c r="B85" s="1" t="s">
        <v>3</v>
      </c>
      <c r="C85" s="20">
        <v>13</v>
      </c>
      <c r="D85" s="2" t="s">
        <v>118</v>
      </c>
      <c r="E85" s="81" t="s">
        <v>120</v>
      </c>
      <c r="F85" s="16">
        <v>4.9410000000000007</v>
      </c>
      <c r="G85" s="160">
        <f>SUM(F85:F90)</f>
        <v>49.439</v>
      </c>
      <c r="H85" s="3">
        <v>3.35</v>
      </c>
      <c r="I85" s="160">
        <f>SUM(H85:H90)</f>
        <v>11.350000000000001</v>
      </c>
      <c r="J85" s="3">
        <v>1.1000000000000001</v>
      </c>
      <c r="K85" s="163">
        <f>SUM(J85:J90)</f>
        <v>2.15</v>
      </c>
      <c r="L85" s="16">
        <f t="shared" si="2"/>
        <v>9.391</v>
      </c>
      <c r="M85" s="163">
        <f>SUM(L85:L90)</f>
        <v>62.939000000000007</v>
      </c>
      <c r="N85" s="43"/>
      <c r="O85" s="166">
        <f>SUM(N85:N90)</f>
        <v>0</v>
      </c>
    </row>
    <row r="86" spans="1:15">
      <c r="A86" s="17" t="s">
        <v>150</v>
      </c>
      <c r="B86" s="1" t="s">
        <v>3</v>
      </c>
      <c r="C86" s="14">
        <v>13</v>
      </c>
      <c r="D86" s="1" t="s">
        <v>118</v>
      </c>
      <c r="E86" s="82" t="s">
        <v>26</v>
      </c>
      <c r="F86" s="18">
        <v>24.608000000000001</v>
      </c>
      <c r="G86" s="161"/>
      <c r="H86" s="4">
        <v>4.0500000000000007</v>
      </c>
      <c r="I86" s="161"/>
      <c r="J86" s="4">
        <v>0.7</v>
      </c>
      <c r="K86" s="164"/>
      <c r="L86" s="16">
        <f t="shared" si="2"/>
        <v>29.358000000000001</v>
      </c>
      <c r="M86" s="164"/>
      <c r="N86" s="44"/>
      <c r="O86" s="167"/>
    </row>
    <row r="87" spans="1:15">
      <c r="A87" s="17" t="s">
        <v>150</v>
      </c>
      <c r="B87" s="1" t="s">
        <v>3</v>
      </c>
      <c r="C87" s="14">
        <v>13</v>
      </c>
      <c r="D87" s="1" t="s">
        <v>118</v>
      </c>
      <c r="E87" s="82" t="s">
        <v>33</v>
      </c>
      <c r="F87" s="18">
        <v>10.790000000000001</v>
      </c>
      <c r="G87" s="161"/>
      <c r="H87" s="4"/>
      <c r="I87" s="161"/>
      <c r="J87" s="4"/>
      <c r="K87" s="164"/>
      <c r="L87" s="16">
        <f t="shared" si="2"/>
        <v>10.790000000000001</v>
      </c>
      <c r="M87" s="164"/>
      <c r="N87" s="44"/>
      <c r="O87" s="167"/>
    </row>
    <row r="88" spans="1:15">
      <c r="A88" s="17" t="s">
        <v>150</v>
      </c>
      <c r="B88" s="1" t="s">
        <v>3</v>
      </c>
      <c r="C88" s="14">
        <v>13</v>
      </c>
      <c r="D88" s="1" t="s">
        <v>118</v>
      </c>
      <c r="E88" s="82" t="s">
        <v>40</v>
      </c>
      <c r="F88" s="18"/>
      <c r="G88" s="161"/>
      <c r="H88" s="4">
        <v>3.95</v>
      </c>
      <c r="I88" s="161"/>
      <c r="J88" s="4"/>
      <c r="K88" s="164"/>
      <c r="L88" s="16">
        <f t="shared" si="2"/>
        <v>3.95</v>
      </c>
      <c r="M88" s="164"/>
      <c r="N88" s="44"/>
      <c r="O88" s="167"/>
    </row>
    <row r="89" spans="1:15">
      <c r="A89" s="17" t="s">
        <v>150</v>
      </c>
      <c r="B89" s="1" t="s">
        <v>3</v>
      </c>
      <c r="C89" s="14">
        <v>13</v>
      </c>
      <c r="D89" s="1" t="s">
        <v>118</v>
      </c>
      <c r="E89" s="82" t="s">
        <v>29</v>
      </c>
      <c r="F89" s="18">
        <v>9.1</v>
      </c>
      <c r="G89" s="161"/>
      <c r="H89" s="4"/>
      <c r="I89" s="161"/>
      <c r="J89" s="4"/>
      <c r="K89" s="164"/>
      <c r="L89" s="16">
        <f t="shared" si="2"/>
        <v>9.1</v>
      </c>
      <c r="M89" s="164"/>
      <c r="N89" s="44"/>
      <c r="O89" s="167"/>
    </row>
    <row r="90" spans="1:15">
      <c r="A90" s="17" t="s">
        <v>150</v>
      </c>
      <c r="B90" s="1" t="s">
        <v>3</v>
      </c>
      <c r="C90" s="29">
        <v>13</v>
      </c>
      <c r="D90" s="27" t="s">
        <v>118</v>
      </c>
      <c r="E90" s="83" t="s">
        <v>29</v>
      </c>
      <c r="F90" s="19"/>
      <c r="G90" s="162"/>
      <c r="H90" s="28"/>
      <c r="I90" s="162"/>
      <c r="J90" s="28">
        <v>0.35</v>
      </c>
      <c r="K90" s="165"/>
      <c r="L90" s="19">
        <f t="shared" si="2"/>
        <v>0.35</v>
      </c>
      <c r="M90" s="165"/>
      <c r="N90" s="45"/>
      <c r="O90" s="168"/>
    </row>
    <row r="91" spans="1:15">
      <c r="A91" s="17" t="s">
        <v>150</v>
      </c>
      <c r="B91" s="1" t="s">
        <v>3</v>
      </c>
      <c r="C91" s="20">
        <v>14</v>
      </c>
      <c r="D91" s="2" t="s">
        <v>119</v>
      </c>
      <c r="E91" s="81" t="s">
        <v>27</v>
      </c>
      <c r="F91" s="16">
        <v>1.6600000000000001</v>
      </c>
      <c r="G91" s="160">
        <f>SUM(F91:F102)</f>
        <v>53.360000000000007</v>
      </c>
      <c r="H91" s="3">
        <v>15.350000000000001</v>
      </c>
      <c r="I91" s="160">
        <f>SUM(H91:H102)</f>
        <v>32.849999999999994</v>
      </c>
      <c r="J91" s="3">
        <v>5.5500000000000007</v>
      </c>
      <c r="K91" s="163">
        <f>SUM(J91:J102)</f>
        <v>11.4</v>
      </c>
      <c r="L91" s="16">
        <f t="shared" si="2"/>
        <v>22.560000000000002</v>
      </c>
      <c r="M91" s="160">
        <f>SUM(L91:L102)</f>
        <v>97.610000000000014</v>
      </c>
      <c r="N91" s="43"/>
      <c r="O91" s="166">
        <f>SUM(N91:N102)</f>
        <v>0</v>
      </c>
    </row>
    <row r="92" spans="1:15">
      <c r="A92" s="17" t="s">
        <v>150</v>
      </c>
      <c r="B92" s="1" t="s">
        <v>3</v>
      </c>
      <c r="C92" s="14">
        <v>14</v>
      </c>
      <c r="D92" s="1" t="s">
        <v>119</v>
      </c>
      <c r="E92" s="82" t="s">
        <v>39</v>
      </c>
      <c r="F92" s="18"/>
      <c r="G92" s="161"/>
      <c r="H92" s="4">
        <v>2.4500000000000002</v>
      </c>
      <c r="I92" s="161"/>
      <c r="J92" s="4"/>
      <c r="K92" s="164"/>
      <c r="L92" s="16">
        <f t="shared" si="2"/>
        <v>2.4500000000000002</v>
      </c>
      <c r="M92" s="161"/>
      <c r="N92" s="44"/>
      <c r="O92" s="167"/>
    </row>
    <row r="93" spans="1:15">
      <c r="A93" s="17" t="s">
        <v>150</v>
      </c>
      <c r="B93" s="1" t="s">
        <v>3</v>
      </c>
      <c r="C93" s="14">
        <v>14</v>
      </c>
      <c r="D93" s="1" t="s">
        <v>119</v>
      </c>
      <c r="E93" s="82" t="s">
        <v>37</v>
      </c>
      <c r="F93" s="18">
        <v>8.7350000000000012</v>
      </c>
      <c r="G93" s="161"/>
      <c r="H93" s="4">
        <v>7.6</v>
      </c>
      <c r="I93" s="161"/>
      <c r="J93" s="4">
        <v>1.85</v>
      </c>
      <c r="K93" s="164"/>
      <c r="L93" s="16">
        <f t="shared" si="2"/>
        <v>18.185000000000002</v>
      </c>
      <c r="M93" s="161"/>
      <c r="N93" s="44"/>
      <c r="O93" s="167"/>
    </row>
    <row r="94" spans="1:15">
      <c r="A94" s="17" t="s">
        <v>150</v>
      </c>
      <c r="B94" s="1" t="s">
        <v>3</v>
      </c>
      <c r="C94" s="14">
        <v>14</v>
      </c>
      <c r="D94" s="1" t="s">
        <v>119</v>
      </c>
      <c r="E94" s="82" t="s">
        <v>28</v>
      </c>
      <c r="F94" s="18">
        <v>3.3200000000000003</v>
      </c>
      <c r="G94" s="161"/>
      <c r="H94" s="4">
        <v>6.9499999999999993</v>
      </c>
      <c r="I94" s="161"/>
      <c r="J94" s="4">
        <v>1.75</v>
      </c>
      <c r="K94" s="164"/>
      <c r="L94" s="16">
        <f t="shared" si="2"/>
        <v>12.02</v>
      </c>
      <c r="M94" s="161"/>
      <c r="N94" s="44"/>
      <c r="O94" s="167"/>
    </row>
    <row r="95" spans="1:15">
      <c r="A95" s="17" t="s">
        <v>150</v>
      </c>
      <c r="B95" s="1" t="s">
        <v>3</v>
      </c>
      <c r="C95" s="14">
        <v>14</v>
      </c>
      <c r="D95" s="1" t="s">
        <v>119</v>
      </c>
      <c r="E95" s="82" t="s">
        <v>41</v>
      </c>
      <c r="F95" s="18"/>
      <c r="G95" s="161"/>
      <c r="H95" s="4">
        <v>0.5</v>
      </c>
      <c r="I95" s="161"/>
      <c r="J95" s="4"/>
      <c r="K95" s="164"/>
      <c r="L95" s="16">
        <f t="shared" si="2"/>
        <v>0.5</v>
      </c>
      <c r="M95" s="161"/>
      <c r="N95" s="44"/>
      <c r="O95" s="167"/>
    </row>
    <row r="96" spans="1:15">
      <c r="A96" s="17" t="s">
        <v>150</v>
      </c>
      <c r="B96" s="1" t="s">
        <v>3</v>
      </c>
      <c r="C96" s="14">
        <v>14</v>
      </c>
      <c r="D96" s="1" t="s">
        <v>119</v>
      </c>
      <c r="E96" s="82" t="s">
        <v>38</v>
      </c>
      <c r="F96" s="18">
        <v>0.5</v>
      </c>
      <c r="G96" s="161"/>
      <c r="H96" s="4"/>
      <c r="I96" s="161"/>
      <c r="J96" s="4"/>
      <c r="K96" s="164"/>
      <c r="L96" s="16">
        <f t="shared" si="2"/>
        <v>0.5</v>
      </c>
      <c r="M96" s="161"/>
      <c r="N96" s="44"/>
      <c r="O96" s="167"/>
    </row>
    <row r="97" spans="1:15">
      <c r="A97" s="17" t="s">
        <v>150</v>
      </c>
      <c r="B97" s="1" t="s">
        <v>3</v>
      </c>
      <c r="C97" s="14">
        <v>14</v>
      </c>
      <c r="D97" s="1" t="s">
        <v>119</v>
      </c>
      <c r="E97" s="82" t="s">
        <v>32</v>
      </c>
      <c r="F97" s="18">
        <v>0.9</v>
      </c>
      <c r="G97" s="161"/>
      <c r="H97" s="4"/>
      <c r="I97" s="161"/>
      <c r="J97" s="4"/>
      <c r="K97" s="164"/>
      <c r="L97" s="16">
        <f t="shared" si="2"/>
        <v>0.9</v>
      </c>
      <c r="M97" s="161"/>
      <c r="N97" s="44"/>
      <c r="O97" s="167"/>
    </row>
    <row r="98" spans="1:15">
      <c r="A98" s="17" t="s">
        <v>150</v>
      </c>
      <c r="B98" s="1" t="s">
        <v>3</v>
      </c>
      <c r="C98" s="14">
        <v>14</v>
      </c>
      <c r="D98" s="1" t="s">
        <v>119</v>
      </c>
      <c r="E98" s="82" t="s">
        <v>30</v>
      </c>
      <c r="F98" s="18">
        <v>0.4</v>
      </c>
      <c r="G98" s="161"/>
      <c r="H98" s="4"/>
      <c r="I98" s="161"/>
      <c r="J98" s="4"/>
      <c r="K98" s="164"/>
      <c r="L98" s="16">
        <f t="shared" si="2"/>
        <v>0.4</v>
      </c>
      <c r="M98" s="161"/>
      <c r="N98" s="44"/>
      <c r="O98" s="167"/>
    </row>
    <row r="99" spans="1:15">
      <c r="A99" s="17" t="s">
        <v>150</v>
      </c>
      <c r="B99" s="1" t="s">
        <v>3</v>
      </c>
      <c r="C99" s="14">
        <v>14</v>
      </c>
      <c r="D99" s="1" t="s">
        <v>119</v>
      </c>
      <c r="E99" s="82" t="s">
        <v>31</v>
      </c>
      <c r="F99" s="18">
        <v>4.6000000000000005</v>
      </c>
      <c r="G99" s="161"/>
      <c r="H99" s="4"/>
      <c r="I99" s="161"/>
      <c r="J99" s="4"/>
      <c r="K99" s="164"/>
      <c r="L99" s="16">
        <f t="shared" si="2"/>
        <v>4.6000000000000005</v>
      </c>
      <c r="M99" s="161"/>
      <c r="N99" s="44"/>
      <c r="O99" s="167"/>
    </row>
    <row r="100" spans="1:15">
      <c r="A100" s="17" t="s">
        <v>150</v>
      </c>
      <c r="B100" s="1" t="s">
        <v>3</v>
      </c>
      <c r="C100" s="14">
        <v>14</v>
      </c>
      <c r="D100" s="1" t="s">
        <v>119</v>
      </c>
      <c r="E100" s="82" t="s">
        <v>35</v>
      </c>
      <c r="F100" s="18">
        <v>6.0510000000000002</v>
      </c>
      <c r="G100" s="161"/>
      <c r="H100" s="4"/>
      <c r="I100" s="161"/>
      <c r="J100" s="4">
        <v>1.95</v>
      </c>
      <c r="K100" s="164"/>
      <c r="L100" s="16">
        <f t="shared" si="2"/>
        <v>8.0009999999999994</v>
      </c>
      <c r="M100" s="161"/>
      <c r="N100" s="44"/>
      <c r="O100" s="167"/>
    </row>
    <row r="101" spans="1:15">
      <c r="A101" s="17" t="s">
        <v>150</v>
      </c>
      <c r="B101" s="1" t="s">
        <v>3</v>
      </c>
      <c r="C101" s="14">
        <v>14</v>
      </c>
      <c r="D101" s="1" t="s">
        <v>119</v>
      </c>
      <c r="E101" s="82" t="s">
        <v>36</v>
      </c>
      <c r="F101" s="18">
        <v>24.586000000000002</v>
      </c>
      <c r="G101" s="161"/>
      <c r="H101" s="4"/>
      <c r="I101" s="161"/>
      <c r="J101" s="4">
        <v>0.3</v>
      </c>
      <c r="K101" s="164"/>
      <c r="L101" s="16">
        <f t="shared" si="2"/>
        <v>24.886000000000003</v>
      </c>
      <c r="M101" s="161"/>
      <c r="N101" s="44"/>
      <c r="O101" s="167"/>
    </row>
    <row r="102" spans="1:15">
      <c r="A102" s="17" t="s">
        <v>150</v>
      </c>
      <c r="B102" s="27" t="s">
        <v>3</v>
      </c>
      <c r="C102" s="29">
        <v>14</v>
      </c>
      <c r="D102" s="27" t="s">
        <v>119</v>
      </c>
      <c r="E102" s="83" t="s">
        <v>34</v>
      </c>
      <c r="F102" s="19">
        <f>2.158+0.45</f>
        <v>2.6080000000000001</v>
      </c>
      <c r="G102" s="162"/>
      <c r="H102" s="28"/>
      <c r="I102" s="162"/>
      <c r="J102" s="28"/>
      <c r="K102" s="165"/>
      <c r="L102" s="19">
        <f t="shared" si="2"/>
        <v>2.6080000000000001</v>
      </c>
      <c r="M102" s="162"/>
      <c r="N102" s="45"/>
      <c r="O102" s="168"/>
    </row>
    <row r="103" spans="1:15">
      <c r="A103" s="17" t="s">
        <v>150</v>
      </c>
      <c r="B103" s="2" t="s">
        <v>2</v>
      </c>
      <c r="C103" s="25">
        <v>1</v>
      </c>
      <c r="D103" s="26" t="s">
        <v>130</v>
      </c>
      <c r="E103" s="84" t="s">
        <v>139</v>
      </c>
      <c r="F103" s="15">
        <v>2.2410000000000005</v>
      </c>
      <c r="G103" s="12">
        <f>SUM(F103)</f>
        <v>2.2410000000000005</v>
      </c>
      <c r="H103" s="12"/>
      <c r="I103" s="12">
        <f>SUM(H103)</f>
        <v>0</v>
      </c>
      <c r="J103" s="12">
        <v>5.55</v>
      </c>
      <c r="K103" s="92">
        <f>SUM(J103)</f>
        <v>5.55</v>
      </c>
      <c r="L103" s="15">
        <f t="shared" si="2"/>
        <v>7.7910000000000004</v>
      </c>
      <c r="M103" s="12">
        <f>SUM(L103)</f>
        <v>7.7910000000000004</v>
      </c>
      <c r="N103" s="42"/>
      <c r="O103" s="47">
        <f>SUM(N103)</f>
        <v>0</v>
      </c>
    </row>
    <row r="104" spans="1:15">
      <c r="A104" s="17" t="s">
        <v>150</v>
      </c>
      <c r="B104" s="1" t="s">
        <v>2</v>
      </c>
      <c r="C104" s="25">
        <v>2</v>
      </c>
      <c r="D104" s="26" t="s">
        <v>122</v>
      </c>
      <c r="E104" s="84" t="s">
        <v>49</v>
      </c>
      <c r="F104" s="15"/>
      <c r="G104" s="12">
        <f>SUM(F104)</f>
        <v>0</v>
      </c>
      <c r="H104" s="12"/>
      <c r="I104" s="12">
        <f>SUM(H104)</f>
        <v>0</v>
      </c>
      <c r="J104" s="12">
        <v>2.4499999999999997</v>
      </c>
      <c r="K104" s="92">
        <f>SUM(J104)</f>
        <v>2.4499999999999997</v>
      </c>
      <c r="L104" s="15">
        <f t="shared" si="2"/>
        <v>2.4499999999999997</v>
      </c>
      <c r="M104" s="12">
        <f>SUM(L104)</f>
        <v>2.4499999999999997</v>
      </c>
      <c r="N104" s="42"/>
      <c r="O104" s="47">
        <f>SUM(N104)</f>
        <v>0</v>
      </c>
    </row>
    <row r="105" spans="1:15">
      <c r="A105" s="17" t="s">
        <v>150</v>
      </c>
      <c r="B105" s="1" t="s">
        <v>2</v>
      </c>
      <c r="C105" s="25">
        <v>12</v>
      </c>
      <c r="D105" s="26" t="s">
        <v>11</v>
      </c>
      <c r="E105" s="84" t="s">
        <v>121</v>
      </c>
      <c r="F105" s="15">
        <v>17.184000000000001</v>
      </c>
      <c r="G105" s="12">
        <f>SUM(F105)</f>
        <v>17.184000000000001</v>
      </c>
      <c r="H105" s="12">
        <v>1.75</v>
      </c>
      <c r="I105" s="12">
        <f>SUM(H105)</f>
        <v>1.75</v>
      </c>
      <c r="J105" s="12">
        <v>0.45</v>
      </c>
      <c r="K105" s="92">
        <f>SUM(J105)</f>
        <v>0.45</v>
      </c>
      <c r="L105" s="15">
        <f t="shared" si="2"/>
        <v>19.384</v>
      </c>
      <c r="M105" s="12">
        <f>SUM(L105)</f>
        <v>19.384</v>
      </c>
      <c r="N105" s="42"/>
      <c r="O105" s="47">
        <f>SUM(N105)</f>
        <v>0</v>
      </c>
    </row>
    <row r="106" spans="1:15">
      <c r="A106" s="17" t="s">
        <v>150</v>
      </c>
      <c r="B106" s="1" t="s">
        <v>2</v>
      </c>
      <c r="C106" s="20">
        <v>13</v>
      </c>
      <c r="D106" s="2" t="s">
        <v>118</v>
      </c>
      <c r="E106" s="81" t="s">
        <v>42</v>
      </c>
      <c r="F106" s="16">
        <v>18.3</v>
      </c>
      <c r="G106" s="160">
        <f>SUM(F106:F110)</f>
        <v>117.28700000000001</v>
      </c>
      <c r="H106" s="3"/>
      <c r="I106" s="160">
        <f>SUM(H106:H110)</f>
        <v>0</v>
      </c>
      <c r="J106" s="3">
        <v>2.2000000000000002</v>
      </c>
      <c r="K106" s="163">
        <f>SUM(J106:J110)</f>
        <v>12.399999999999999</v>
      </c>
      <c r="L106" s="16">
        <f t="shared" si="2"/>
        <v>20.5</v>
      </c>
      <c r="M106" s="163">
        <f>SUM(L106:L110)</f>
        <v>129.68699999999998</v>
      </c>
      <c r="N106" s="43">
        <v>13</v>
      </c>
      <c r="O106" s="166">
        <f>SUM(N106:N110)</f>
        <v>22</v>
      </c>
    </row>
    <row r="107" spans="1:15">
      <c r="A107" s="17" t="s">
        <v>150</v>
      </c>
      <c r="B107" s="1" t="s">
        <v>2</v>
      </c>
      <c r="C107" s="14">
        <v>13</v>
      </c>
      <c r="D107" s="1" t="s">
        <v>118</v>
      </c>
      <c r="E107" s="82" t="s">
        <v>44</v>
      </c>
      <c r="F107" s="18">
        <v>6.5</v>
      </c>
      <c r="G107" s="161"/>
      <c r="H107" s="4"/>
      <c r="I107" s="161"/>
      <c r="J107" s="4">
        <v>0.5</v>
      </c>
      <c r="K107" s="164"/>
      <c r="L107" s="16">
        <f t="shared" si="2"/>
        <v>7</v>
      </c>
      <c r="M107" s="164"/>
      <c r="N107" s="44"/>
      <c r="O107" s="167"/>
    </row>
    <row r="108" spans="1:15">
      <c r="A108" s="17" t="s">
        <v>150</v>
      </c>
      <c r="B108" s="1" t="s">
        <v>2</v>
      </c>
      <c r="C108" s="14">
        <v>13</v>
      </c>
      <c r="D108" s="1" t="s">
        <v>118</v>
      </c>
      <c r="E108" s="82" t="s">
        <v>46</v>
      </c>
      <c r="F108" s="18">
        <f>7.885+0.8</f>
        <v>8.6850000000000005</v>
      </c>
      <c r="G108" s="161"/>
      <c r="H108" s="4"/>
      <c r="I108" s="161"/>
      <c r="J108" s="4">
        <v>1.2</v>
      </c>
      <c r="K108" s="164"/>
      <c r="L108" s="16">
        <f t="shared" si="2"/>
        <v>9.8849999999999998</v>
      </c>
      <c r="M108" s="164"/>
      <c r="N108" s="44">
        <v>8</v>
      </c>
      <c r="O108" s="167"/>
    </row>
    <row r="109" spans="1:15">
      <c r="A109" s="17" t="s">
        <v>150</v>
      </c>
      <c r="B109" s="1" t="s">
        <v>2</v>
      </c>
      <c r="C109" s="14">
        <v>13</v>
      </c>
      <c r="D109" s="1" t="s">
        <v>118</v>
      </c>
      <c r="E109" s="82" t="s">
        <v>47</v>
      </c>
      <c r="F109" s="18">
        <v>65.873000000000005</v>
      </c>
      <c r="G109" s="161"/>
      <c r="H109" s="4"/>
      <c r="I109" s="161"/>
      <c r="J109" s="4">
        <v>6.46</v>
      </c>
      <c r="K109" s="164"/>
      <c r="L109" s="16">
        <f t="shared" si="2"/>
        <v>72.332999999999998</v>
      </c>
      <c r="M109" s="164"/>
      <c r="N109" s="44"/>
      <c r="O109" s="167"/>
    </row>
    <row r="110" spans="1:15">
      <c r="A110" s="17" t="s">
        <v>150</v>
      </c>
      <c r="B110" s="1" t="s">
        <v>2</v>
      </c>
      <c r="C110" s="29">
        <v>13</v>
      </c>
      <c r="D110" s="27" t="s">
        <v>118</v>
      </c>
      <c r="E110" s="83" t="s">
        <v>48</v>
      </c>
      <c r="F110" s="19">
        <v>17.929000000000002</v>
      </c>
      <c r="G110" s="162"/>
      <c r="H110" s="28"/>
      <c r="I110" s="162"/>
      <c r="J110" s="28">
        <v>2.04</v>
      </c>
      <c r="K110" s="165"/>
      <c r="L110" s="19">
        <f t="shared" si="2"/>
        <v>19.969000000000001</v>
      </c>
      <c r="M110" s="165"/>
      <c r="N110" s="45">
        <v>1</v>
      </c>
      <c r="O110" s="168"/>
    </row>
    <row r="111" spans="1:15">
      <c r="A111" s="17" t="s">
        <v>150</v>
      </c>
      <c r="B111" s="1" t="s">
        <v>2</v>
      </c>
      <c r="C111" s="20">
        <v>14</v>
      </c>
      <c r="D111" s="2" t="s">
        <v>119</v>
      </c>
      <c r="E111" s="81" t="s">
        <v>43</v>
      </c>
      <c r="F111" s="16">
        <v>5.4720000000000004</v>
      </c>
      <c r="G111" s="160">
        <f>SUM(F111:F112)</f>
        <v>18.071999999999999</v>
      </c>
      <c r="H111" s="3"/>
      <c r="I111" s="160">
        <f>SUM(H111:H112)</f>
        <v>0</v>
      </c>
      <c r="J111" s="3">
        <v>1</v>
      </c>
      <c r="K111" s="163">
        <f>SUM(J111:J112)</f>
        <v>8.4</v>
      </c>
      <c r="L111" s="16">
        <f t="shared" si="2"/>
        <v>6.4720000000000004</v>
      </c>
      <c r="M111" s="163">
        <f>SUM(L111:L112)</f>
        <v>26.472000000000001</v>
      </c>
      <c r="N111" s="43"/>
      <c r="O111" s="166">
        <f>SUM(N111:N112)</f>
        <v>0</v>
      </c>
    </row>
    <row r="112" spans="1:15">
      <c r="A112" s="75" t="s">
        <v>150</v>
      </c>
      <c r="B112" s="27" t="s">
        <v>2</v>
      </c>
      <c r="C112" s="29">
        <v>14</v>
      </c>
      <c r="D112" s="27" t="s">
        <v>119</v>
      </c>
      <c r="E112" s="83" t="s">
        <v>45</v>
      </c>
      <c r="F112" s="19">
        <v>12.6</v>
      </c>
      <c r="G112" s="162"/>
      <c r="H112" s="28"/>
      <c r="I112" s="162"/>
      <c r="J112" s="28">
        <v>7.4</v>
      </c>
      <c r="K112" s="165"/>
      <c r="L112" s="19">
        <f t="shared" si="2"/>
        <v>20</v>
      </c>
      <c r="M112" s="165"/>
      <c r="N112" s="45"/>
      <c r="O112" s="168"/>
    </row>
    <row r="113" spans="1:15">
      <c r="A113" s="76" t="s">
        <v>114</v>
      </c>
      <c r="B113" s="35" t="s">
        <v>3</v>
      </c>
      <c r="C113" s="34">
        <v>4</v>
      </c>
      <c r="D113" s="35" t="s">
        <v>1</v>
      </c>
      <c r="E113" s="85" t="s">
        <v>50</v>
      </c>
      <c r="F113" s="38">
        <v>22.800000000000004</v>
      </c>
      <c r="G113" s="36">
        <f>SUM(F113)</f>
        <v>22.800000000000004</v>
      </c>
      <c r="H113" s="36"/>
      <c r="I113" s="36">
        <f>SUM(H113)</f>
        <v>0</v>
      </c>
      <c r="J113" s="36"/>
      <c r="K113" s="39">
        <f>SUM(J113)</f>
        <v>0</v>
      </c>
      <c r="L113" s="38">
        <f t="shared" si="2"/>
        <v>22.800000000000004</v>
      </c>
      <c r="M113" s="39">
        <f>SUM(L113)</f>
        <v>22.800000000000004</v>
      </c>
      <c r="N113" s="50"/>
      <c r="O113" s="48">
        <f>SUM(N113)</f>
        <v>0</v>
      </c>
    </row>
    <row r="114" spans="1:15" ht="19.5" thickBot="1">
      <c r="A114" s="77" t="s">
        <v>152</v>
      </c>
      <c r="B114" s="64" t="s">
        <v>2</v>
      </c>
      <c r="C114" s="65">
        <v>99</v>
      </c>
      <c r="D114" s="64" t="s">
        <v>131</v>
      </c>
      <c r="E114" s="86" t="s">
        <v>51</v>
      </c>
      <c r="F114" s="68">
        <v>385.87049999999988</v>
      </c>
      <c r="G114" s="66">
        <f>SUM(F114)</f>
        <v>385.87049999999988</v>
      </c>
      <c r="H114" s="66"/>
      <c r="I114" s="66">
        <f>SUM(H114)</f>
        <v>0</v>
      </c>
      <c r="J114" s="66">
        <v>92.499999999999986</v>
      </c>
      <c r="K114" s="69">
        <f>SUM(J114)</f>
        <v>92.499999999999986</v>
      </c>
      <c r="L114" s="68">
        <f t="shared" si="2"/>
        <v>478.37049999999988</v>
      </c>
      <c r="M114" s="69">
        <f>SUM(L114)</f>
        <v>478.37049999999988</v>
      </c>
      <c r="N114" s="70">
        <v>36</v>
      </c>
      <c r="O114" s="71">
        <f>SUM(N114)</f>
        <v>36</v>
      </c>
    </row>
    <row r="115" spans="1:15" ht="24.95" customHeight="1" thickTop="1">
      <c r="A115" s="151" t="s">
        <v>163</v>
      </c>
      <c r="B115" s="152"/>
      <c r="C115" s="152"/>
      <c r="D115" s="152"/>
      <c r="E115" s="152"/>
      <c r="F115" s="103">
        <f t="shared" ref="F115:K115" si="4">SUM(F5:F114)</f>
        <v>1783.1692666666663</v>
      </c>
      <c r="G115" s="63">
        <f t="shared" si="4"/>
        <v>1783.1692666666663</v>
      </c>
      <c r="H115" s="63">
        <f t="shared" si="4"/>
        <v>280.05</v>
      </c>
      <c r="I115" s="63">
        <f t="shared" si="4"/>
        <v>280.04999999999995</v>
      </c>
      <c r="J115" s="63">
        <f t="shared" si="4"/>
        <v>289.85999999999996</v>
      </c>
      <c r="K115" s="104">
        <f t="shared" si="4"/>
        <v>289.85999999999996</v>
      </c>
      <c r="L115" s="38">
        <f t="shared" si="2"/>
        <v>2353.0792666666666</v>
      </c>
      <c r="M115" s="37"/>
      <c r="N115" s="50">
        <f>SUM(N5:N114)</f>
        <v>195</v>
      </c>
      <c r="O115" s="48">
        <f>SUM(O5:O114)</f>
        <v>195</v>
      </c>
    </row>
    <row r="116" spans="1:15">
      <c r="L116" s="9"/>
      <c r="M116" s="9"/>
    </row>
  </sheetData>
  <autoFilter ref="A4:O4" xr:uid="{4F79C1E1-BD9E-48F9-B8EE-2BB560B6C8B2}"/>
  <sortState xmlns:xlrd2="http://schemas.microsoft.com/office/spreadsheetml/2017/richdata2" ref="A76:O83">
    <sortCondition ref="C76:C83"/>
    <sortCondition ref="E76:E83"/>
  </sortState>
  <mergeCells count="111">
    <mergeCell ref="G111:G112"/>
    <mergeCell ref="O111:O112"/>
    <mergeCell ref="M111:M112"/>
    <mergeCell ref="K111:K112"/>
    <mergeCell ref="I111:I112"/>
    <mergeCell ref="G106:G110"/>
    <mergeCell ref="O106:O110"/>
    <mergeCell ref="M106:M110"/>
    <mergeCell ref="K106:K110"/>
    <mergeCell ref="I106:I110"/>
    <mergeCell ref="G91:G102"/>
    <mergeCell ref="I91:I102"/>
    <mergeCell ref="K91:K102"/>
    <mergeCell ref="M91:M102"/>
    <mergeCell ref="O91:O102"/>
    <mergeCell ref="O80:O82"/>
    <mergeCell ref="G85:G90"/>
    <mergeCell ref="O85:O90"/>
    <mergeCell ref="M85:M90"/>
    <mergeCell ref="K85:K90"/>
    <mergeCell ref="I85:I90"/>
    <mergeCell ref="G80:G82"/>
    <mergeCell ref="I80:I82"/>
    <mergeCell ref="K80:K82"/>
    <mergeCell ref="M80:M82"/>
    <mergeCell ref="G74:G75"/>
    <mergeCell ref="I74:I75"/>
    <mergeCell ref="K74:K75"/>
    <mergeCell ref="M74:M75"/>
    <mergeCell ref="O74:O75"/>
    <mergeCell ref="G69:G70"/>
    <mergeCell ref="I69:I70"/>
    <mergeCell ref="K69:K70"/>
    <mergeCell ref="M69:M70"/>
    <mergeCell ref="O69:O70"/>
    <mergeCell ref="G65:G67"/>
    <mergeCell ref="O65:O67"/>
    <mergeCell ref="M65:M67"/>
    <mergeCell ref="K65:K67"/>
    <mergeCell ref="I65:I67"/>
    <mergeCell ref="G61:G63"/>
    <mergeCell ref="O61:O63"/>
    <mergeCell ref="M61:M63"/>
    <mergeCell ref="K61:K63"/>
    <mergeCell ref="I61:I63"/>
    <mergeCell ref="G58:G60"/>
    <mergeCell ref="I58:I60"/>
    <mergeCell ref="K58:K60"/>
    <mergeCell ref="M58:M60"/>
    <mergeCell ref="O58:O60"/>
    <mergeCell ref="G56:G57"/>
    <mergeCell ref="I56:I57"/>
    <mergeCell ref="K56:K57"/>
    <mergeCell ref="M56:M57"/>
    <mergeCell ref="O56:O57"/>
    <mergeCell ref="G52:G54"/>
    <mergeCell ref="O52:O54"/>
    <mergeCell ref="M52:M54"/>
    <mergeCell ref="K52:K54"/>
    <mergeCell ref="I52:I54"/>
    <mergeCell ref="G47:G51"/>
    <mergeCell ref="I47:I51"/>
    <mergeCell ref="K47:K51"/>
    <mergeCell ref="M47:M51"/>
    <mergeCell ref="O47:O51"/>
    <mergeCell ref="G41:G45"/>
    <mergeCell ref="I41:I45"/>
    <mergeCell ref="K41:K45"/>
    <mergeCell ref="M41:M45"/>
    <mergeCell ref="O41:O45"/>
    <mergeCell ref="M33:M36"/>
    <mergeCell ref="O33:O36"/>
    <mergeCell ref="G37:G40"/>
    <mergeCell ref="I37:I40"/>
    <mergeCell ref="K37:K40"/>
    <mergeCell ref="M37:M40"/>
    <mergeCell ref="O37:O40"/>
    <mergeCell ref="I24:I32"/>
    <mergeCell ref="K24:K32"/>
    <mergeCell ref="M24:M32"/>
    <mergeCell ref="O24:O32"/>
    <mergeCell ref="O6:O9"/>
    <mergeCell ref="G10:G15"/>
    <mergeCell ref="I10:I15"/>
    <mergeCell ref="K10:K15"/>
    <mergeCell ref="M10:M15"/>
    <mergeCell ref="O10:O15"/>
    <mergeCell ref="N3:O3"/>
    <mergeCell ref="A3:A4"/>
    <mergeCell ref="B3:B4"/>
    <mergeCell ref="C3:C4"/>
    <mergeCell ref="D3:D4"/>
    <mergeCell ref="E3:E4"/>
    <mergeCell ref="A115:E115"/>
    <mergeCell ref="F3:G3"/>
    <mergeCell ref="H3:I3"/>
    <mergeCell ref="L3:M3"/>
    <mergeCell ref="J3:K3"/>
    <mergeCell ref="G6:G9"/>
    <mergeCell ref="I6:I9"/>
    <mergeCell ref="K6:K9"/>
    <mergeCell ref="M6:M9"/>
    <mergeCell ref="G16:G23"/>
    <mergeCell ref="I16:I23"/>
    <mergeCell ref="K16:K23"/>
    <mergeCell ref="M16:M23"/>
    <mergeCell ref="G33:G36"/>
    <mergeCell ref="I33:I36"/>
    <mergeCell ref="K33:K36"/>
    <mergeCell ref="O16:O23"/>
    <mergeCell ref="G24:G32"/>
  </mergeCells>
  <phoneticPr fontId="4"/>
  <pageMargins left="0.70866141732283472" right="0.70866141732283472" top="0.74803149606299213" bottom="0.74803149606299213" header="0.57999999999999996" footer="0.31496062992125984"/>
  <pageSetup paperSize="9" scale="50" fitToHeight="0" orientation="portrait" horizontalDpi="1200" verticalDpi="1200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課№</vt:lpstr>
      <vt:lpstr>（1）施設別課別</vt:lpstr>
      <vt:lpstr>（２）施設別フロア別課別</vt:lpstr>
      <vt:lpstr>（3）明細（係別）</vt:lpstr>
      <vt:lpstr>'（２）施設別フロア別課別'!Print_Titles</vt:lpstr>
      <vt:lpstr>'（3）明細（係別）'!Print_Titles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mtanaka</dc:creator>
  <cp:lastModifiedBy>磨子 田中</cp:lastModifiedBy>
  <cp:lastPrinted>2024-03-27T11:24:01Z</cp:lastPrinted>
  <dcterms:created xsi:type="dcterms:W3CDTF">2015-06-05T18:19:34Z</dcterms:created>
  <dcterms:modified xsi:type="dcterms:W3CDTF">2024-03-28T00:00:52Z</dcterms:modified>
</cp:coreProperties>
</file>