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Svfile2\filelib\総務課_財政係\◎国県からの通知・照会関係\R07年度\02_照会\R080115メール_【県市町村課】公営企業に係る経営比較分析表（令和６年度決算）の分析等について\04_HP公表\02_公表資料準備\02_経営比較分析表\"/>
    </mc:Choice>
  </mc:AlternateContent>
  <xr:revisionPtr revIDLastSave="0" documentId="13_ncr:1_{3A7196D8-FE03-476E-960B-1A3A10BC7DA1}" xr6:coauthVersionLast="47" xr6:coauthVersionMax="47" xr10:uidLastSave="{00000000-0000-0000-0000-000000000000}"/>
  <workbookProtection workbookAlgorithmName="SHA-512" workbookHashValue="EoXzhMe2MGv2/TbV6dxIp6tYmbwI5wMdT7RkqJO7kSev212AtT2eLXuj6zIgAwHh9H7nFGTNrlymrzgYlUbavQ==" workbookSaltValue="WuUfRozV6WsbC6s6QMm6tA==" workbookSpinCount="100000" lockStructure="1"/>
  <bookViews>
    <workbookView xWindow="1900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<sst xmlns="http://schemas.openxmlformats.org/spreadsheetml/2006/main" count="319" uniqueCount="114">
  <si>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</si>
  <si>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</si>
  <si>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</si>
  <si>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</si>
  <si>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</si>
  <si>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</si>
  <si>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</si>
  <si>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</si>
  <si>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</si>
  <si>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</si>
  <si>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</si>
  <si>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</si>
  <si>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</si>
  <si>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</si>
  <si>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</si>
  <si>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</si>
  <si>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</si>
  <si>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</si>
  <si>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</si>
  <si>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</si>
  <si>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</si>
  <si>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</si>
  <si>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</si>
  <si>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</si>
  <si>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</si>
  <si>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</si>
  <si>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</si>
  <si>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</si>
  <si>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</si>
  <si>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</si>
  <si>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</si>
  <si>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</si>
  <si>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</si>
  <si>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</si>
  <si>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</si>
  <si>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</si>
  <si>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</si>
  <si>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</si>
  <si>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</si>
  <si>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</si>
  <si>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</si>
  <si>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</si>
  <si>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</si>
  <si>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</si>
  <si>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</si>
  <si>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</si>
  <si>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</si>
  <si>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</si>
  <si>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</si>
  <si>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</si>
  <si>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</si>
  <si>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</si>
  <si>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</si>
  <si>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</si>
  <si>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</si>
  <si>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</si>
  <si>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</si>
  <si>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</si>
  <si>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</si>
  <si>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</si>
  <si>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</si>
  <si>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</si>
  <si>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</si>
  <si>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</si>
  <si>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</si>
  <si>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</si>
  <si>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</si>
  <si>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</si>
  <si>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</si>
  <si>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</si>
  <si>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</si>
  <si>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</si>
  <si>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</si>
  <si>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</si>
  <si>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</si>
  <si>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</si>
  <si>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　本町の公共下水道事業は、令和6年度から地方公営企業法を適用し、同年度中に経営戦略を策定しました。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</si>
  <si>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</si>
  <si>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</si>
  <si>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</si>
  <si>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</si>
  <si>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</si>
  <si>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</si>
  <si>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</si>
  <si>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</si>
  <si>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</si>
  <si>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</si>
  <si>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</si>
  <si>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</si>
  <si>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</si>
  <si>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</si>
  <si>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</si>
  <si>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</si>
  <si>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</si>
  <si>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</si>
  <si>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</si>
  <si>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平内町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</si>
  <si>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</si>
  <si>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</si>
  <si>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</si>
  <si>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</si>
  <si>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</si>
  <si>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</si>
  <si>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</si>
  <si>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</si>
  <si>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</si>
  <si>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</si>
  <si>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</si>
  <si>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</si>
  <si>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</si>
  <si>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</si>
  <si>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</si>
  <si>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令和6年度が法適用初年度であることから、減価償却率は高くありませんが、資産を適切に管理し、老朽化対策を実施していく必要があります。
　当町の公共下水道事業の供用開始は、平成18年度と比較的新しく、耐用年数を超えた管渠がないため更新事業を実施しておりません。</t>
    <rPh sb="21" eb="25">
      <t>ゲンカショウキャク</t>
    </rPh>
    <rPh sb="25" eb="26">
      <t>リツ</t>
    </rPh>
    <rPh sb="27" eb="28">
      <t>タカ</t>
    </rPh>
    <rPh sb="42" eb="44">
      <t>カンリ</t>
    </rPh>
    <rPh sb="52" eb="54">
      <t>ジッシ</t>
    </rPh>
    <rPh sb="58" eb="60">
      <t>ヒツヨウ</t>
    </rPh>
    <phoneticPr fontId="1"/>
  </si>
  <si>
    <t>　経常収支比率は類似団体平均値と同程度ですが、100％を下回っており、経常的な収入で経常的な費用を賄えていない状況です。
　流動比率は100％を下回っており、類似団体平均値よりも低い状況です。一般会計補助金等を適切な時期に収納する必要があります。
　経費回収率は100％を下回っており、類似団体平均値よりも低い状況です。一般会計補助金等の収入で経費を賄っており、経営改善が必要です。
　汚水処理原価は類似団体平均値の2倍程度になっております。人口減少に伴い使用水量の減少が見込まれることから、更なる経営改善が必要です。
　施設利用率は類似団体平均値と同程度であり、施設の処理能力に余裕がある状況です。
　水洗化率は類似団体平均値と比較して低い状況です。使用料収入を確保するため、今後も継続的に普及啓発等による水洗化率の向上に努めます。</t>
    <rPh sb="8" eb="12">
      <t>ルイジダンタイ</t>
    </rPh>
    <rPh sb="12" eb="14">
      <t>ヘイキン</t>
    </rPh>
    <rPh sb="14" eb="15">
      <t>チ</t>
    </rPh>
    <rPh sb="16" eb="19">
      <t>ドウテイド</t>
    </rPh>
    <rPh sb="63" eb="65">
      <t>リュウドウ</t>
    </rPh>
    <rPh sb="65" eb="67">
      <t>ヒリツ</t>
    </rPh>
    <rPh sb="73" eb="75">
      <t>シタマワ</t>
    </rPh>
    <rPh sb="80" eb="82">
      <t>ルイジ</t>
    </rPh>
    <rPh sb="82" eb="84">
      <t>ダンタイ</t>
    </rPh>
    <rPh sb="84" eb="87">
      <t>ヘイキンチ</t>
    </rPh>
    <rPh sb="90" eb="91">
      <t>ヒク</t>
    </rPh>
    <rPh sb="92" eb="94">
      <t>ジョウキョウ</t>
    </rPh>
    <rPh sb="126" eb="128">
      <t>ケイヒ</t>
    </rPh>
    <rPh sb="128" eb="131">
      <t>カイシュウリツ</t>
    </rPh>
    <rPh sb="137" eb="139">
      <t>シタマワ</t>
    </rPh>
    <rPh sb="144" eb="148">
      <t>ルイジダンタイ</t>
    </rPh>
    <rPh sb="148" eb="151">
      <t>ヘイキンチ</t>
    </rPh>
    <rPh sb="154" eb="155">
      <t>ヒク</t>
    </rPh>
    <rPh sb="156" eb="158">
      <t>ジョウキョウ</t>
    </rPh>
    <rPh sb="194" eb="196">
      <t>オスイ</t>
    </rPh>
    <rPh sb="196" eb="198">
      <t>ショリ</t>
    </rPh>
    <rPh sb="198" eb="200">
      <t>ゲンカ</t>
    </rPh>
    <rPh sb="205" eb="208">
      <t>ヘイキンチ</t>
    </rPh>
    <rPh sb="210" eb="211">
      <t>バイ</t>
    </rPh>
    <rPh sb="211" eb="213">
      <t>テイド</t>
    </rPh>
    <rPh sb="222" eb="224">
      <t>ジンコウ</t>
    </rPh>
    <rPh sb="224" eb="226">
      <t>ゲンショウ</t>
    </rPh>
    <rPh sb="227" eb="228">
      <t>トモナ</t>
    </rPh>
    <rPh sb="268" eb="272">
      <t>ルイジダンタイ</t>
    </rPh>
    <rPh sb="272" eb="275">
      <t>ヘイキンチ</t>
    </rPh>
    <rPh sb="276" eb="279">
      <t>ドウテイド</t>
    </rPh>
    <rPh sb="283" eb="285">
      <t>シセツ</t>
    </rPh>
    <rPh sb="286" eb="290">
      <t>ショリノウリョク</t>
    </rPh>
    <rPh sb="291" eb="293">
      <t>ヨユウ</t>
    </rPh>
    <rPh sb="296" eb="298">
      <t>ジョウキョウ</t>
    </rPh>
    <rPh sb="308" eb="315">
      <t>ルイジダンタイヘイキンチ</t>
    </rPh>
    <rPh sb="316" eb="318">
      <t>ヒカク</t>
    </rPh>
    <rPh sb="320" eb="321">
      <t>ヒク</t>
    </rPh>
    <rPh sb="322" eb="3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</si>
</sst>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B5-416B-9D69-86C907ECED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2AB5-416B-9D69-86C907ECED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48.5</c:v>
                </c:pt>
              </c:numCache>
            </c:numRef>
          </c:val>
          <c:extLst>
            <c:ext xmlns:c16="http://schemas.microsoft.com/office/drawing/2014/chart" uri="{C3380CC4-5D6E-409C-BE32-E72D297353CC}">
              <c16:uniqueId val="{00000000-043A-4960-8B3F-CB02E7D189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043A-4960-8B3F-CB02E7D189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44.42</c:v>
                </c:pt>
              </c:numCache>
            </c:numRef>
          </c:val>
          <c:extLst>
            <c:ext xmlns:c16="http://schemas.microsoft.com/office/drawing/2014/chart" uri="{C3380CC4-5D6E-409C-BE32-E72D297353CC}">
              <c16:uniqueId val="{00000000-2559-4FE0-8874-139E656D03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2559-4FE0-8874-139E656D03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93.77</c:v>
                </c:pt>
              </c:numCache>
            </c:numRef>
          </c:val>
          <c:extLst>
            <c:ext xmlns:c16="http://schemas.microsoft.com/office/drawing/2014/chart" uri="{C3380CC4-5D6E-409C-BE32-E72D297353CC}">
              <c16:uniqueId val="{00000000-0133-4B2C-B910-E45B5E876E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0133-4B2C-B910-E45B5E876E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33.19</c:v>
                </c:pt>
              </c:numCache>
            </c:numRef>
          </c:val>
          <c:extLst>
            <c:ext xmlns:c16="http://schemas.microsoft.com/office/drawing/2014/chart" uri="{C3380CC4-5D6E-409C-BE32-E72D297353CC}">
              <c16:uniqueId val="{00000000-6ED1-4EAD-BB24-7070F0CB18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6ED1-4EAD-BB24-7070F0CB18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67-4CAF-8D5A-65EA6803E9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67-4CAF-8D5A-65EA6803E9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1034.04</c:v>
                </c:pt>
              </c:numCache>
            </c:numRef>
          </c:val>
          <c:extLst>
            <c:ext xmlns:c16="http://schemas.microsoft.com/office/drawing/2014/chart" uri="{C3380CC4-5D6E-409C-BE32-E72D297353CC}">
              <c16:uniqueId val="{00000000-6DB0-45A4-857B-4B5342DFFC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6DB0-45A4-857B-4B5342DFFC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9.5500000000000007</c:v>
                </c:pt>
              </c:numCache>
            </c:numRef>
          </c:val>
          <c:extLst>
            <c:ext xmlns:c16="http://schemas.microsoft.com/office/drawing/2014/chart" uri="{C3380CC4-5D6E-409C-BE32-E72D297353CC}">
              <c16:uniqueId val="{00000000-8F60-4FD8-9D99-16BF6D0F72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8F60-4FD8-9D99-16BF6D0F72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8782.83</c:v>
                </c:pt>
              </c:numCache>
            </c:numRef>
          </c:val>
          <c:extLst>
            <c:ext xmlns:c16="http://schemas.microsoft.com/office/drawing/2014/chart" uri="{C3380CC4-5D6E-409C-BE32-E72D297353CC}">
              <c16:uniqueId val="{00000000-CDFE-4D49-BAF4-4D68565451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CDFE-4D49-BAF4-4D68565451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37.5</c:v>
                </c:pt>
              </c:numCache>
            </c:numRef>
          </c:val>
          <c:extLst>
            <c:ext xmlns:c16="http://schemas.microsoft.com/office/drawing/2014/chart" uri="{C3380CC4-5D6E-409C-BE32-E72D297353CC}">
              <c16:uniqueId val="{00000000-C729-4B47-82E7-CFC06C219A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C729-4B47-82E7-CFC06C219A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446.05</c:v>
                </c:pt>
              </c:numCache>
            </c:numRef>
          </c:val>
          <c:extLst>
            <c:ext xmlns:c16="http://schemas.microsoft.com/office/drawing/2014/chart" uri="{C3380CC4-5D6E-409C-BE32-E72D297353CC}">
              <c16:uniqueId val="{00000000-5BB1-4F5E-93D0-FADD507022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5BB1-4F5E-93D0-FADD507022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85" zoomScaleNormal="85" workbookViewId="0">
      <selection activeCell="CH20" sqref="CH20"/>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42.46</v>
      </c>
      <c r="J10" s="36"/>
      <c r="K10" s="36"/>
      <c r="L10" s="36"/>
      <c r="M10" s="36"/>
      <c r="N10" s="36"/>
      <c r="O10" s="36"/>
      <c r="P10" s="36">
        <f>データ!P6</f>
        <v>43.56</v>
      </c>
      <c r="Q10" s="36"/>
      <c r="R10" s="36"/>
      <c r="S10" s="36"/>
      <c r="T10" s="36"/>
      <c r="U10" s="36"/>
      <c r="V10" s="36"/>
      <c r="W10" s="36">
        <f>データ!Q6</f>
        <v>90.12</v>
      </c>
      <c r="X10" s="36"/>
      <c r="Y10" s="36"/>
      <c r="Z10" s="36"/>
      <c r="AA10" s="36"/>
      <c r="AB10" s="36"/>
      <c r="AC10" s="36"/>
      <c r="AD10" s="35">
        <f>データ!R6</f>
        <v>2980</v>
      </c>
      <c r="AE10" s="35"/>
      <c r="AF10" s="35"/>
      <c r="AG10" s="35"/>
      <c r="AH10" s="35"/>
      <c r="AI10" s="35"/>
      <c r="AJ10" s="35"/>
      <c r="AK10" s="2"/>
      <c r="AL10" s="35">
        <f>データ!V6</f>
        <v>4214</v>
      </c>
      <c r="AM10" s="35"/>
      <c r="AN10" s="35"/>
      <c r="AO10" s="35"/>
      <c r="AP10" s="35"/>
      <c r="AQ10" s="35"/>
      <c r="AR10" s="35"/>
      <c r="AS10" s="35"/>
      <c r="AT10" s="36">
        <f>データ!W6</f>
        <v>1.99</v>
      </c>
      <c r="AU10" s="36"/>
      <c r="AV10" s="36"/>
      <c r="AW10" s="36"/>
      <c r="AX10" s="36"/>
      <c r="AY10" s="36"/>
      <c r="AZ10" s="36"/>
      <c r="BA10" s="36"/>
      <c r="BB10" s="36">
        <f>データ!X6</f>
        <v>2117.59</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76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77Q5K2TzEBlmDsY3t8aAeln1P0YdOTBVIIGj2CwC7/S3gtCngoLnIe6hnnGxSdFog3PoACIC3stalCHNY5sZYQ==" saltValue="E/k3pllmDVfcxfOWhB4DJ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9" t="s">
        <v>60</v>
      </c>
      <c r="I3" s="80"/>
      <c r="J3" s="80"/>
      <c r="K3" s="80"/>
      <c r="L3" s="80"/>
      <c r="M3" s="80"/>
      <c r="N3" s="80"/>
      <c r="O3" s="80"/>
      <c r="P3" s="80"/>
      <c r="Q3" s="80"/>
      <c r="R3" s="80"/>
      <c r="S3" s="80"/>
      <c r="T3" s="80"/>
      <c r="U3" s="80"/>
      <c r="V3" s="80"/>
      <c r="W3" s="80"/>
      <c r="X3" s="81"/>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82"/>
      <c r="I4" s="83"/>
      <c r="J4" s="83"/>
      <c r="K4" s="83"/>
      <c r="L4" s="83"/>
      <c r="M4" s="83"/>
      <c r="N4" s="83"/>
      <c r="O4" s="83"/>
      <c r="P4" s="83"/>
      <c r="Q4" s="83"/>
      <c r="R4" s="83"/>
      <c r="S4" s="83"/>
      <c r="T4" s="83"/>
      <c r="U4" s="83"/>
      <c r="V4" s="83"/>
      <c r="W4" s="83"/>
      <c r="X4" s="84"/>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45</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23019</v>
      </c>
      <c r="D6" s="19">
        <f t="shared" si="1"/>
        <v>46</v>
      </c>
      <c r="E6" s="19">
        <f t="shared" si="1"/>
        <v>17</v>
      </c>
      <c r="F6" s="19">
        <f t="shared" si="1"/>
        <v>1</v>
      </c>
      <c r="G6" s="19">
        <f t="shared" si="1"/>
        <v>0</v>
      </c>
      <c r="H6" s="19" t="str">
        <f t="shared" si="1"/>
        <v>青森県　平内町</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42.46</v>
      </c>
      <c r="P6" s="23">
        <f t="shared" si="1"/>
        <v>43.56</v>
      </c>
      <c r="Q6" s="23">
        <f t="shared" si="1"/>
        <v>90.12</v>
      </c>
      <c r="R6" s="23">
        <f t="shared" si="1"/>
        <v>2980</v>
      </c>
      <c r="S6" s="23">
        <f t="shared" si="1"/>
        <v>9730</v>
      </c>
      <c r="T6" s="23">
        <f t="shared" si="1"/>
        <v>217.09</v>
      </c>
      <c r="U6" s="23">
        <f t="shared" si="1"/>
        <v>44.82</v>
      </c>
      <c r="V6" s="23">
        <f t="shared" si="1"/>
        <v>4214</v>
      </c>
      <c r="W6" s="23">
        <f t="shared" si="1"/>
        <v>1.99</v>
      </c>
      <c r="X6" s="23">
        <f t="shared" si="1"/>
        <v>2117.59</v>
      </c>
      <c r="Y6" s="27" t="str">
        <f t="shared" ref="Y6:AH6" si="2">IF(Y7="",NA(),Y7)</f>
        <v>-</v>
      </c>
      <c r="Z6" s="27" t="str">
        <f t="shared" si="2"/>
        <v>-</v>
      </c>
      <c r="AA6" s="27" t="str">
        <f t="shared" si="2"/>
        <v>-</v>
      </c>
      <c r="AB6" s="27" t="str">
        <f t="shared" si="2"/>
        <v>-</v>
      </c>
      <c r="AC6" s="27">
        <f t="shared" si="2"/>
        <v>93.77</v>
      </c>
      <c r="AD6" s="27" t="str">
        <f t="shared" si="2"/>
        <v>-</v>
      </c>
      <c r="AE6" s="27" t="str">
        <f t="shared" si="2"/>
        <v>-</v>
      </c>
      <c r="AF6" s="27" t="str">
        <f t="shared" si="2"/>
        <v>-</v>
      </c>
      <c r="AG6" s="27" t="str">
        <f t="shared" si="2"/>
        <v>-</v>
      </c>
      <c r="AH6" s="27">
        <f t="shared" si="2"/>
        <v>107.83</v>
      </c>
      <c r="AI6" s="23" t="str">
        <f>IF(AI7="","",IF(AI7="-","【-】","【"&amp;SUBSTITUTE(TEXT(AI7,"#,##0.00"),"-","△")&amp;"】"))</f>
        <v>【105.36】</v>
      </c>
      <c r="AJ6" s="27" t="str">
        <f t="shared" ref="AJ6:AS6" si="3">IF(AJ7="",NA(),AJ7)</f>
        <v>-</v>
      </c>
      <c r="AK6" s="27" t="str">
        <f t="shared" si="3"/>
        <v>-</v>
      </c>
      <c r="AL6" s="27" t="str">
        <f t="shared" si="3"/>
        <v>-</v>
      </c>
      <c r="AM6" s="27" t="str">
        <f t="shared" si="3"/>
        <v>-</v>
      </c>
      <c r="AN6" s="27">
        <f t="shared" si="3"/>
        <v>1034.04</v>
      </c>
      <c r="AO6" s="27" t="str">
        <f t="shared" si="3"/>
        <v>-</v>
      </c>
      <c r="AP6" s="27" t="str">
        <f t="shared" si="3"/>
        <v>-</v>
      </c>
      <c r="AQ6" s="27" t="str">
        <f t="shared" si="3"/>
        <v>-</v>
      </c>
      <c r="AR6" s="27" t="str">
        <f t="shared" si="3"/>
        <v>-</v>
      </c>
      <c r="AS6" s="27">
        <f t="shared" si="3"/>
        <v>30.17</v>
      </c>
      <c r="AT6" s="23" t="str">
        <f>IF(AT7="","",IF(AT7="-","【-】","【"&amp;SUBSTITUTE(TEXT(AT7,"#,##0.00"),"-","△")&amp;"】"))</f>
        <v>【3.12】</v>
      </c>
      <c r="AU6" s="27" t="str">
        <f t="shared" ref="AU6:BD6" si="4">IF(AU7="",NA(),AU7)</f>
        <v>-</v>
      </c>
      <c r="AV6" s="27" t="str">
        <f t="shared" si="4"/>
        <v>-</v>
      </c>
      <c r="AW6" s="27" t="str">
        <f t="shared" si="4"/>
        <v>-</v>
      </c>
      <c r="AX6" s="27" t="str">
        <f t="shared" si="4"/>
        <v>-</v>
      </c>
      <c r="AY6" s="27">
        <f t="shared" si="4"/>
        <v>9.5500000000000007</v>
      </c>
      <c r="AZ6" s="27" t="str">
        <f t="shared" si="4"/>
        <v>-</v>
      </c>
      <c r="BA6" s="27" t="str">
        <f t="shared" si="4"/>
        <v>-</v>
      </c>
      <c r="BB6" s="27" t="str">
        <f t="shared" si="4"/>
        <v>-</v>
      </c>
      <c r="BC6" s="27" t="str">
        <f t="shared" si="4"/>
        <v>-</v>
      </c>
      <c r="BD6" s="27">
        <f t="shared" si="4"/>
        <v>56.13</v>
      </c>
      <c r="BE6" s="23" t="str">
        <f>IF(BE7="","",IF(BE7="-","【-】","【"&amp;SUBSTITUTE(TEXT(BE7,"#,##0.00"),"-","△")&amp;"】"))</f>
        <v>【82.75】</v>
      </c>
      <c r="BF6" s="27" t="str">
        <f t="shared" ref="BF6:BO6" si="5">IF(BF7="",NA(),BF7)</f>
        <v>-</v>
      </c>
      <c r="BG6" s="27" t="str">
        <f t="shared" si="5"/>
        <v>-</v>
      </c>
      <c r="BH6" s="27" t="str">
        <f t="shared" si="5"/>
        <v>-</v>
      </c>
      <c r="BI6" s="27" t="str">
        <f t="shared" si="5"/>
        <v>-</v>
      </c>
      <c r="BJ6" s="27">
        <f t="shared" si="5"/>
        <v>8782.83</v>
      </c>
      <c r="BK6" s="27" t="str">
        <f t="shared" si="5"/>
        <v>-</v>
      </c>
      <c r="BL6" s="27" t="str">
        <f t="shared" si="5"/>
        <v>-</v>
      </c>
      <c r="BM6" s="27" t="str">
        <f t="shared" si="5"/>
        <v>-</v>
      </c>
      <c r="BN6" s="27" t="str">
        <f t="shared" si="5"/>
        <v>-</v>
      </c>
      <c r="BO6" s="27">
        <f t="shared" si="5"/>
        <v>1343.89</v>
      </c>
      <c r="BP6" s="23" t="str">
        <f>IF(BP7="","",IF(BP7="-","【-】","【"&amp;SUBSTITUTE(TEXT(BP7,"#,##0.00"),"-","△")&amp;"】"))</f>
        <v>【602.56】</v>
      </c>
      <c r="BQ6" s="27" t="str">
        <f t="shared" ref="BQ6:BZ6" si="6">IF(BQ7="",NA(),BQ7)</f>
        <v>-</v>
      </c>
      <c r="BR6" s="27" t="str">
        <f t="shared" si="6"/>
        <v>-</v>
      </c>
      <c r="BS6" s="27" t="str">
        <f t="shared" si="6"/>
        <v>-</v>
      </c>
      <c r="BT6" s="27" t="str">
        <f t="shared" si="6"/>
        <v>-</v>
      </c>
      <c r="BU6" s="27">
        <f t="shared" si="6"/>
        <v>37.5</v>
      </c>
      <c r="BV6" s="27" t="str">
        <f t="shared" si="6"/>
        <v>-</v>
      </c>
      <c r="BW6" s="27" t="str">
        <f t="shared" si="6"/>
        <v>-</v>
      </c>
      <c r="BX6" s="27" t="str">
        <f t="shared" si="6"/>
        <v>-</v>
      </c>
      <c r="BY6" s="27" t="str">
        <f t="shared" si="6"/>
        <v>-</v>
      </c>
      <c r="BZ6" s="27">
        <f t="shared" si="6"/>
        <v>72.84</v>
      </c>
      <c r="CA6" s="23" t="str">
        <f>IF(CA7="","",IF(CA7="-","【-】","【"&amp;SUBSTITUTE(TEXT(CA7,"#,##0.00"),"-","△")&amp;"】"))</f>
        <v>【97.94】</v>
      </c>
      <c r="CB6" s="27" t="str">
        <f t="shared" ref="CB6:CK6" si="7">IF(CB7="",NA(),CB7)</f>
        <v>-</v>
      </c>
      <c r="CC6" s="27" t="str">
        <f t="shared" si="7"/>
        <v>-</v>
      </c>
      <c r="CD6" s="27" t="str">
        <f t="shared" si="7"/>
        <v>-</v>
      </c>
      <c r="CE6" s="27" t="str">
        <f t="shared" si="7"/>
        <v>-</v>
      </c>
      <c r="CF6" s="27">
        <f t="shared" si="7"/>
        <v>446.05</v>
      </c>
      <c r="CG6" s="27" t="str">
        <f t="shared" si="7"/>
        <v>-</v>
      </c>
      <c r="CH6" s="27" t="str">
        <f t="shared" si="7"/>
        <v>-</v>
      </c>
      <c r="CI6" s="27" t="str">
        <f t="shared" si="7"/>
        <v>-</v>
      </c>
      <c r="CJ6" s="27" t="str">
        <f t="shared" si="7"/>
        <v>-</v>
      </c>
      <c r="CK6" s="27">
        <f t="shared" si="7"/>
        <v>232.33</v>
      </c>
      <c r="CL6" s="23" t="str">
        <f>IF(CL7="","",IF(CL7="-","【-】","【"&amp;SUBSTITUTE(TEXT(CL7,"#,##0.00"),"-","△")&amp;"】"))</f>
        <v>【140.98】</v>
      </c>
      <c r="CM6" s="27" t="str">
        <f t="shared" ref="CM6:CV6" si="8">IF(CM7="",NA(),CM7)</f>
        <v>-</v>
      </c>
      <c r="CN6" s="27" t="str">
        <f t="shared" si="8"/>
        <v>-</v>
      </c>
      <c r="CO6" s="27" t="str">
        <f t="shared" si="8"/>
        <v>-</v>
      </c>
      <c r="CP6" s="27" t="str">
        <f t="shared" si="8"/>
        <v>-</v>
      </c>
      <c r="CQ6" s="27">
        <f t="shared" si="8"/>
        <v>48.5</v>
      </c>
      <c r="CR6" s="27" t="str">
        <f t="shared" si="8"/>
        <v>-</v>
      </c>
      <c r="CS6" s="27" t="str">
        <f t="shared" si="8"/>
        <v>-</v>
      </c>
      <c r="CT6" s="27" t="str">
        <f t="shared" si="8"/>
        <v>-</v>
      </c>
      <c r="CU6" s="27" t="str">
        <f t="shared" si="8"/>
        <v>-</v>
      </c>
      <c r="CV6" s="27">
        <f t="shared" si="8"/>
        <v>48.92</v>
      </c>
      <c r="CW6" s="23" t="str">
        <f>IF(CW7="","",IF(CW7="-","【-】","【"&amp;SUBSTITUTE(TEXT(CW7,"#,##0.00"),"-","△")&amp;"】"))</f>
        <v>【60.13】</v>
      </c>
      <c r="CX6" s="27" t="str">
        <f t="shared" ref="CX6:DG6" si="9">IF(CX7="",NA(),CX7)</f>
        <v>-</v>
      </c>
      <c r="CY6" s="27" t="str">
        <f t="shared" si="9"/>
        <v>-</v>
      </c>
      <c r="CZ6" s="27" t="str">
        <f t="shared" si="9"/>
        <v>-</v>
      </c>
      <c r="DA6" s="27" t="str">
        <f t="shared" si="9"/>
        <v>-</v>
      </c>
      <c r="DB6" s="27">
        <f t="shared" si="9"/>
        <v>44.42</v>
      </c>
      <c r="DC6" s="27" t="str">
        <f t="shared" si="9"/>
        <v>-</v>
      </c>
      <c r="DD6" s="27" t="str">
        <f t="shared" si="9"/>
        <v>-</v>
      </c>
      <c r="DE6" s="27" t="str">
        <f t="shared" si="9"/>
        <v>-</v>
      </c>
      <c r="DF6" s="27" t="str">
        <f t="shared" si="9"/>
        <v>-</v>
      </c>
      <c r="DG6" s="27">
        <f t="shared" si="9"/>
        <v>80.760000000000005</v>
      </c>
      <c r="DH6" s="23" t="str">
        <f>IF(DH7="","",IF(DH7="-","【-】","【"&amp;SUBSTITUTE(TEXT(DH7,"#,##0.00"),"-","△")&amp;"】"))</f>
        <v>【96.00】</v>
      </c>
      <c r="DI6" s="27" t="str">
        <f t="shared" ref="DI6:DR6" si="10">IF(DI7="",NA(),DI7)</f>
        <v>-</v>
      </c>
      <c r="DJ6" s="27" t="str">
        <f t="shared" si="10"/>
        <v>-</v>
      </c>
      <c r="DK6" s="27" t="str">
        <f t="shared" si="10"/>
        <v>-</v>
      </c>
      <c r="DL6" s="27" t="str">
        <f t="shared" si="10"/>
        <v>-</v>
      </c>
      <c r="DM6" s="27">
        <f t="shared" si="10"/>
        <v>33.19</v>
      </c>
      <c r="DN6" s="27" t="str">
        <f t="shared" si="10"/>
        <v>-</v>
      </c>
      <c r="DO6" s="27" t="str">
        <f t="shared" si="10"/>
        <v>-</v>
      </c>
      <c r="DP6" s="27" t="str">
        <f t="shared" si="10"/>
        <v>-</v>
      </c>
      <c r="DQ6" s="27" t="str">
        <f t="shared" si="10"/>
        <v>-</v>
      </c>
      <c r="DR6" s="27">
        <f t="shared" si="10"/>
        <v>22.1</v>
      </c>
      <c r="DS6" s="23" t="str">
        <f>IF(DS7="","",IF(DS7="-","【-】","【"&amp;SUBSTITUTE(TEXT(DS7,"#,##0.00"),"-","△")&amp;"】"))</f>
        <v>【42.20】</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【9.46】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0.04</v>
      </c>
      <c r="EO6" s="23" t="str">
        <f>IF(EO7="","",IF(EO7="-","【-】","【"&amp;SUBSTITUTE(TEXT(EO7,"#,##0.00"),"-","△")&amp;"】"))</f>
        <v>【0.19】</v>
      </c>
    </row>
    <row r="7" spans="1:148" s="13" customFormat="1" x14ac:dyDescent="0.15">
      <c r="A7" s="14"/>
      <c r="B7" s="20">
        <v>2024</v>
      </c>
      <c r="C7" s="20">
        <v>23019</v>
      </c>
      <c r="D7" s="20">
        <v>46</v>
      </c>
      <c r="E7" s="20">
        <v>17</v>
      </c>
      <c r="F7" s="20">
        <v>1</v>
      </c>
      <c r="G7" s="20">
        <v>0</v>
      </c>
      <c r="H7" s="20" t="s">
        <v>96</v>
      </c>
      <c r="I7" s="20" t="s">
        <v>97</v>
      </c>
      <c r="J7" s="20" t="s">
        <v>98</v>
      </c>
      <c r="K7" s="20" t="s">
        <v>99</v>
      </c>
      <c r="L7" s="20" t="s">
        <v>100</v>
      </c>
      <c r="M7" s="20" t="s">
        <v>101</v>
      </c>
      <c r="N7" s="24" t="s">
        <v>102</v>
      </c>
      <c r="O7" s="24">
        <v>42.46</v>
      </c>
      <c r="P7" s="24">
        <v>43.56</v>
      </c>
      <c r="Q7" s="24">
        <v>90.12</v>
      </c>
      <c r="R7" s="24">
        <v>2980</v>
      </c>
      <c r="S7" s="24">
        <v>9730</v>
      </c>
      <c r="T7" s="24">
        <v>217.09</v>
      </c>
      <c r="U7" s="24">
        <v>44.82</v>
      </c>
      <c r="V7" s="24">
        <v>4214</v>
      </c>
      <c r="W7" s="24">
        <v>1.99</v>
      </c>
      <c r="X7" s="24">
        <v>2117.59</v>
      </c>
      <c r="Y7" s="24" t="s">
        <v>102</v>
      </c>
      <c r="Z7" s="24" t="s">
        <v>102</v>
      </c>
      <c r="AA7" s="24" t="s">
        <v>102</v>
      </c>
      <c r="AB7" s="24" t="s">
        <v>102</v>
      </c>
      <c r="AC7" s="24">
        <v>93.77</v>
      </c>
      <c r="AD7" s="24" t="s">
        <v>102</v>
      </c>
      <c r="AE7" s="24" t="s">
        <v>102</v>
      </c>
      <c r="AF7" s="24" t="s">
        <v>102</v>
      </c>
      <c r="AG7" s="24" t="s">
        <v>102</v>
      </c>
      <c r="AH7" s="24">
        <v>107.83</v>
      </c>
      <c r="AI7" s="24">
        <v>105.36</v>
      </c>
      <c r="AJ7" s="24" t="s">
        <v>102</v>
      </c>
      <c r="AK7" s="24" t="s">
        <v>102</v>
      </c>
      <c r="AL7" s="24" t="s">
        <v>102</v>
      </c>
      <c r="AM7" s="24" t="s">
        <v>102</v>
      </c>
      <c r="AN7" s="24">
        <v>1034.04</v>
      </c>
      <c r="AO7" s="24" t="s">
        <v>102</v>
      </c>
      <c r="AP7" s="24" t="s">
        <v>102</v>
      </c>
      <c r="AQ7" s="24" t="s">
        <v>102</v>
      </c>
      <c r="AR7" s="24" t="s">
        <v>102</v>
      </c>
      <c r="AS7" s="24">
        <v>30.17</v>
      </c>
      <c r="AT7" s="24">
        <v>3.12</v>
      </c>
      <c r="AU7" s="24" t="s">
        <v>102</v>
      </c>
      <c r="AV7" s="24" t="s">
        <v>102</v>
      </c>
      <c r="AW7" s="24" t="s">
        <v>102</v>
      </c>
      <c r="AX7" s="24" t="s">
        <v>102</v>
      </c>
      <c r="AY7" s="24">
        <v>9.5500000000000007</v>
      </c>
      <c r="AZ7" s="24" t="s">
        <v>102</v>
      </c>
      <c r="BA7" s="24" t="s">
        <v>102</v>
      </c>
      <c r="BB7" s="24" t="s">
        <v>102</v>
      </c>
      <c r="BC7" s="24" t="s">
        <v>102</v>
      </c>
      <c r="BD7" s="24">
        <v>56.13</v>
      </c>
      <c r="BE7" s="24">
        <v>82.75</v>
      </c>
      <c r="BF7" s="24" t="s">
        <v>102</v>
      </c>
      <c r="BG7" s="24" t="s">
        <v>102</v>
      </c>
      <c r="BH7" s="24" t="s">
        <v>102</v>
      </c>
      <c r="BI7" s="24" t="s">
        <v>102</v>
      </c>
      <c r="BJ7" s="24">
        <v>8782.83</v>
      </c>
      <c r="BK7" s="24" t="s">
        <v>102</v>
      </c>
      <c r="BL7" s="24" t="s">
        <v>102</v>
      </c>
      <c r="BM7" s="24" t="s">
        <v>102</v>
      </c>
      <c r="BN7" s="24" t="s">
        <v>102</v>
      </c>
      <c r="BO7" s="24">
        <v>1343.89</v>
      </c>
      <c r="BP7" s="24">
        <v>602.55999999999995</v>
      </c>
      <c r="BQ7" s="24" t="s">
        <v>102</v>
      </c>
      <c r="BR7" s="24" t="s">
        <v>102</v>
      </c>
      <c r="BS7" s="24" t="s">
        <v>102</v>
      </c>
      <c r="BT7" s="24" t="s">
        <v>102</v>
      </c>
      <c r="BU7" s="24">
        <v>37.5</v>
      </c>
      <c r="BV7" s="24" t="s">
        <v>102</v>
      </c>
      <c r="BW7" s="24" t="s">
        <v>102</v>
      </c>
      <c r="BX7" s="24" t="s">
        <v>102</v>
      </c>
      <c r="BY7" s="24" t="s">
        <v>102</v>
      </c>
      <c r="BZ7" s="24">
        <v>72.84</v>
      </c>
      <c r="CA7" s="24">
        <v>97.94</v>
      </c>
      <c r="CB7" s="24" t="s">
        <v>102</v>
      </c>
      <c r="CC7" s="24" t="s">
        <v>102</v>
      </c>
      <c r="CD7" s="24" t="s">
        <v>102</v>
      </c>
      <c r="CE7" s="24" t="s">
        <v>102</v>
      </c>
      <c r="CF7" s="24">
        <v>446.05</v>
      </c>
      <c r="CG7" s="24" t="s">
        <v>102</v>
      </c>
      <c r="CH7" s="24" t="s">
        <v>102</v>
      </c>
      <c r="CI7" s="24" t="s">
        <v>102</v>
      </c>
      <c r="CJ7" s="24" t="s">
        <v>102</v>
      </c>
      <c r="CK7" s="24">
        <v>232.33</v>
      </c>
      <c r="CL7" s="24">
        <v>140.97999999999999</v>
      </c>
      <c r="CM7" s="24" t="s">
        <v>102</v>
      </c>
      <c r="CN7" s="24" t="s">
        <v>102</v>
      </c>
      <c r="CO7" s="24" t="s">
        <v>102</v>
      </c>
      <c r="CP7" s="24" t="s">
        <v>102</v>
      </c>
      <c r="CQ7" s="24">
        <v>48.5</v>
      </c>
      <c r="CR7" s="24" t="s">
        <v>102</v>
      </c>
      <c r="CS7" s="24" t="s">
        <v>102</v>
      </c>
      <c r="CT7" s="24" t="s">
        <v>102</v>
      </c>
      <c r="CU7" s="24" t="s">
        <v>102</v>
      </c>
      <c r="CV7" s="24">
        <v>48.92</v>
      </c>
      <c r="CW7" s="24">
        <v>60.13</v>
      </c>
      <c r="CX7" s="24" t="s">
        <v>102</v>
      </c>
      <c r="CY7" s="24" t="s">
        <v>102</v>
      </c>
      <c r="CZ7" s="24" t="s">
        <v>102</v>
      </c>
      <c r="DA7" s="24" t="s">
        <v>102</v>
      </c>
      <c r="DB7" s="24">
        <v>44.42</v>
      </c>
      <c r="DC7" s="24" t="s">
        <v>102</v>
      </c>
      <c r="DD7" s="24" t="s">
        <v>102</v>
      </c>
      <c r="DE7" s="24" t="s">
        <v>102</v>
      </c>
      <c r="DF7" s="24" t="s">
        <v>102</v>
      </c>
      <c r="DG7" s="24">
        <v>80.760000000000005</v>
      </c>
      <c r="DH7" s="24">
        <v>96</v>
      </c>
      <c r="DI7" s="24" t="s">
        <v>102</v>
      </c>
      <c r="DJ7" s="24" t="s">
        <v>102</v>
      </c>
      <c r="DK7" s="24" t="s">
        <v>102</v>
      </c>
      <c r="DL7" s="24" t="s">
        <v>102</v>
      </c>
      <c r="DM7" s="24">
        <v>33.19</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佐々木　亮太</cp:lastModifiedBy>
  <dcterms:created xsi:type="dcterms:W3CDTF">2025-12-23T05:56:15Z</dcterms:created>
  <dcterms:modified xsi:type="dcterms:W3CDTF">2026-03-02T01:37:02Z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2026-01-23T00:58:06Z</vt:filetime>
  </property>
</Properties>
</file>