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Svfile2\filelib\総務課_財政係\◎国県からの通知・照会関係\R07年度\02_照会\R070822メール_【県庁市町村課_依頼】令和５年度財政状況資料集の作成について（２回目）\02_回答\"/>
    </mc:Choice>
  </mc:AlternateContent>
  <xr:revisionPtr revIDLastSave="0" documentId="13_ncr:1_{0391F230-A96F-41B4-8812-4A00929408AD}" xr6:coauthVersionLast="47" xr6:coauthVersionMax="47" xr10:uidLastSave="{00000000-0000-0000-0000-000000000000}"/>
  <bookViews>
    <workbookView xWindow="-120" yWindow="-120" windowWidth="20730" windowHeight="11160" tabRatio="764"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AM37" i="10"/>
  <c r="U37" i="10"/>
  <c r="C37" i="10"/>
  <c r="CO36" i="10"/>
  <c r="AM36" i="10"/>
  <c r="C36" i="10"/>
  <c r="CO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AM35" i="10" s="1"/>
  <c r="BE34" i="10" l="1"/>
  <c r="BE35" i="10" s="1"/>
  <c r="BE36" i="10" s="1"/>
  <c r="BE37" i="10" s="1"/>
  <c r="BW34" i="10"/>
  <c r="BW35" i="10" s="1"/>
  <c r="BW36" i="10" s="1"/>
  <c r="BW37" i="10" s="1"/>
  <c r="BW38" i="10" s="1"/>
  <c r="BW39" i="10" s="1"/>
</calcChain>
</file>

<file path=xl/sharedStrings.xml><?xml version="1.0" encoding="utf-8"?>
<sst xmlns="http://schemas.openxmlformats.org/spreadsheetml/2006/main" count="1148" uniqueCount="583">
  <si>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</si>
  <si>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</si>
  <si>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</si>
  <si>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</si>
  <si>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</si>
  <si>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</si>
  <si>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</si>
  <si>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</si>
  <si>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</si>
  <si>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</si>
  <si>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</si>
  <si>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</si>
  <si>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</si>
  <si>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</si>
  <si>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</si>
  <si>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</si>
  <si>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</si>
  <si>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</si>
  <si>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</si>
  <si>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</si>
  <si>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</si>
  <si>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</si>
  <si>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</si>
  <si>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</si>
  <si>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</si>
  <si>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</si>
  <si>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</si>
  <si>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</si>
  <si>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</si>
  <si>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</si>
  <si>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</si>
  <si>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</si>
  <si>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</si>
  <si>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</si>
  <si>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</si>
  <si>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</si>
  <si>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</si>
  <si>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</si>
  <si>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</si>
  <si>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</si>
  <si>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</si>
  <si>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</si>
  <si>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</si>
  <si>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</si>
  <si>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</si>
  <si>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</si>
  <si>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</si>
  <si>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</si>
  <si>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</si>
  <si>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</si>
  <si>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</si>
  <si>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</si>
  <si>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</si>
  <si>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</si>
  <si>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</si>
  <si>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</si>
  <si>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</si>
  <si>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</si>
  <si>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</si>
  <si>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</si>
  <si>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</si>
  <si>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</si>
  <si>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</si>
  <si>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</si>
  <si>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</si>
  <si>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</si>
  <si>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</si>
  <si>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</si>
  <si>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</si>
  <si>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</si>
  <si>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</si>
  <si>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</si>
  <si>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</si>
  <si>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</si>
  <si>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</si>
  <si>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</si>
  <si>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</si>
  <si>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</si>
  <si>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</si>
  <si>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</si>
  <si>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</si>
  <si>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</si>
  <si>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</si>
  <si>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</si>
  <si>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</si>
  <si>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</si>
  <si>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</si>
  <si>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</si>
  <si>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</si>
  <si>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</si>
  <si>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</si>
  <si>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</si>
  <si>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</si>
  <si>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</si>
  <si>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</si>
  <si>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</si>
  <si>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平内町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</si>
  <si>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</si>
  <si>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</si>
  <si>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</si>
  <si>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</si>
  <si>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</si>
  <si>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</si>
  <si>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</si>
  <si>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</si>
  <si>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</si>
  <si>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</si>
  <si>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</si>
  <si>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</si>
  <si>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</si>
  <si>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</si>
  <si>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</si>
  <si>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</si>
  <si>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</si>
  <si>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</si>
  <si>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</si>
  <si>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</si>
  <si>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</si>
  <si>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</si>
  <si>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</si>
  <si>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</si>
  <si>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</si>
  <si>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</si>
  <si>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</si>
  <si>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</si>
  <si>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</si>
  <si>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</si>
  <si>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</si>
  <si>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</si>
  <si>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</si>
  <si>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</si>
  <si>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</si>
  <si>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</si>
  <si>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</si>
  <si>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</si>
  <si>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</si>
  <si>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</si>
  <si>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</si>
  <si>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</si>
  <si>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</si>
  <si>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</si>
  <si>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</si>
  <si>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</si>
  <si>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</si>
  <si>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</si>
  <si>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平内町漁業集落環境整備事業特別会計</t>
    <phoneticPr fontId="5"/>
  </si>
  <si>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</si>
  <si>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</si>
  <si>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</si>
  <si>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</si>
  <si>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</si>
  <si>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</si>
  <si>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</si>
  <si>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</si>
  <si>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</si>
  <si>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</si>
  <si>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</si>
  <si>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</si>
  <si>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</si>
  <si>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</si>
  <si>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</si>
  <si>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</si>
  <si>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</si>
  <si>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</si>
  <si>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</si>
  <si>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</si>
  <si>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</si>
  <si>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</si>
  <si>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</si>
  <si>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</si>
  <si>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</si>
  <si>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</si>
  <si>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</si>
  <si>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</si>
  <si>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</si>
  <si>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</si>
  <si>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</si>
  <si>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</si>
  <si>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</si>
  <si>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</si>
  <si>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</si>
  <si>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</si>
  <si>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</si>
  <si>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</si>
  <si>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</si>
  <si>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</si>
  <si>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</si>
  <si>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</si>
  <si>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</si>
  <si>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</si>
  <si>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</si>
  <si>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</si>
  <si>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</si>
  <si>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</si>
  <si>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</si>
  <si>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</si>
  <si>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</si>
  <si>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</si>
  <si>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</si>
  <si>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</si>
  <si>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</si>
  <si>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</si>
  <si>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</si>
  <si>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</si>
  <si>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</si>
  <si>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</si>
  <si>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</si>
  <si>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青森県平内町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</si>
  <si>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</si>
  <si>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</si>
  <si>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</si>
  <si>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</si>
  <si>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</si>
  <si>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</si>
  <si>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</si>
  <si>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</si>
  <si>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</si>
  <si>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</si>
  <si>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</si>
  <si>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</si>
  <si>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</si>
  <si>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</si>
  <si>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</si>
  <si>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</si>
  <si>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</si>
  <si>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</si>
  <si>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</si>
  <si>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</si>
  <si>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</si>
  <si>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</si>
  <si>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</si>
  <si>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</si>
  <si>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</si>
  <si>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</si>
  <si>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</si>
  <si>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</si>
  <si>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</si>
  <si>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</si>
  <si>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</si>
  <si>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</si>
  <si>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</si>
  <si>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</si>
  <si>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</si>
  <si>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</si>
  <si>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</si>
  <si>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</si>
  <si>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</si>
  <si>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</si>
  <si>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</si>
  <si>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</si>
  <si>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</si>
  <si>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</si>
  <si>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</si>
  <si>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</si>
  <si>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</si>
  <si>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</si>
  <si>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</si>
  <si>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</si>
  <si>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</si>
  <si>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</si>
  <si>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</si>
  <si>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</si>
  <si>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</si>
  <si>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</si>
  <si>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</si>
  <si>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</si>
  <si>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</si>
  <si>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</si>
  <si>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</si>
  <si>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</si>
  <si>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</si>
  <si>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</si>
  <si>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</si>
  <si>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</si>
  <si>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</si>
  <si>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</si>
  <si>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</si>
  <si>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</si>
  <si>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</si>
  <si>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</si>
  <si>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</si>
  <si>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</si>
  <si>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</si>
  <si>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</si>
  <si>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</si>
  <si>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</si>
  <si>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</si>
  <si>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</si>
  <si>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</si>
  <si>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</si>
  <si>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</si>
  <si>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</si>
  <si>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</si>
  <si>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</si>
  <si>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</si>
  <si>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</si>
  <si>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</si>
  <si>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</si>
  <si>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</si>
  <si>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</si>
  <si>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</si>
  <si>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</si>
  <si>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</si>
  <si>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</si>
  <si>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</si>
  <si>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</si>
  <si>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</si>
  <si>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</si>
  <si>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</si>
  <si>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</si>
  <si>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</si>
  <si>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</si>
  <si>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</si>
  <si>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</si>
  <si>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</si>
  <si>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</si>
  <si>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</si>
  <si>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</si>
  <si>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</si>
  <si>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</si>
  <si>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</si>
  <si>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</si>
  <si>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</si>
  <si>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</si>
  <si>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</si>
  <si>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</si>
  <si>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</si>
  <si>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</si>
  <si>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</si>
  <si>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</si>
  <si>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</si>
  <si>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</si>
  <si>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</si>
  <si>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</si>
  <si>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</si>
  <si>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</si>
  <si>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</si>
  <si>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</si>
  <si>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</si>
  <si>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</si>
  <si>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</si>
  <si>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</si>
  <si>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</si>
  <si>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</si>
  <si>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</si>
  <si>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</si>
  <si>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</si>
  <si>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</si>
  <si>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</si>
  <si>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</si>
  <si>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</si>
  <si>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</si>
  <si>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</si>
  <si>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</si>
  <si>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</si>
  <si>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</si>
  <si>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</si>
  <si>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</si>
  <si>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青森県平内町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</si>
  <si>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</si>
  <si>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</si>
  <si>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</si>
  <si>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</si>
  <si>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</si>
  <si>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</si>
  <si>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</si>
  <si>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</si>
  <si>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</si>
  <si>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</si>
  <si>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</si>
  <si>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</si>
  <si>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</si>
  <si>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</si>
  <si>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</si>
  <si>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</si>
  <si>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</si>
  <si>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</si>
  <si>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</si>
  <si>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</si>
  <si>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</si>
  <si>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</si>
  <si>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</si>
  <si>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</si>
  <si>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</si>
  <si>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</si>
  <si>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</si>
  <si>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</si>
  <si>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</si>
  <si>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</si>
  <si>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</si>
  <si>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</si>
  <si>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</si>
  <si>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平内町国民健康保険特別会計</t>
    <phoneticPr fontId="5"/>
  </si>
  <si>
    <t>平内町介護保険特別会計</t>
    <phoneticPr fontId="5"/>
  </si>
  <si>
    <t>平内町後期高齢者医療特別会計</t>
    <phoneticPr fontId="5"/>
  </si>
  <si>
    <t>平内町水道事業会計</t>
    <phoneticPr fontId="5"/>
  </si>
  <si>
    <t>法適用企業</t>
    <phoneticPr fontId="5"/>
  </si>
  <si>
    <t>平内町国民健康保険平内中央病院事業会計</t>
    <phoneticPr fontId="5"/>
  </si>
  <si>
    <t>平内町公共下水道事業特別会計</t>
    <phoneticPr fontId="5"/>
  </si>
  <si>
    <t>法非適用企業</t>
    <phoneticPr fontId="5"/>
  </si>
  <si>
    <t>平内町農業集落排水事業特別会計</t>
    <phoneticPr fontId="5"/>
  </si>
  <si>
    <t>平内町特殊索道事業特別会計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</si>
  <si>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</si>
  <si>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</si>
  <si>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</si>
  <si>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</si>
  <si>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</si>
  <si>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</si>
  <si>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</si>
  <si>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</si>
  <si>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</si>
  <si>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</si>
  <si>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</si>
  <si>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</si>
  <si>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</si>
  <si>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</si>
  <si>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</si>
  <si>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</si>
  <si>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</si>
  <si>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</si>
  <si>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</si>
  <si>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</si>
  <si>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</si>
  <si>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</si>
  <si>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</si>
  <si>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</si>
  <si>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</si>
  <si>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</si>
  <si>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</si>
  <si>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</si>
  <si>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</si>
  <si>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</si>
  <si>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</si>
  <si>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</si>
  <si>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</si>
  <si>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</si>
  <si>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</si>
  <si>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</si>
  <si>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</si>
  <si>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</si>
  <si>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</si>
  <si>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</si>
  <si>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</si>
  <si>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</si>
  <si>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</si>
  <si>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</si>
  <si>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</si>
  <si>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</si>
  <si>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</si>
  <si>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</si>
  <si>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</si>
  <si>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</si>
  <si>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</si>
  <si>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</si>
  <si>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</si>
  <si>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</si>
  <si>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</si>
  <si>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</si>
  <si>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</si>
  <si>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</si>
  <si>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</si>
  <si>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</si>
  <si>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</si>
  <si>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</si>
  <si>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</si>
  <si>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</si>
  <si>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</si>
  <si>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</si>
  <si>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</si>
  <si>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</si>
  <si>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</si>
  <si>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</si>
  <si>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</si>
  <si>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</si>
  <si>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</si>
  <si>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</si>
  <si>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</si>
  <si>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</si>
  <si>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</si>
  <si>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</si>
  <si>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</si>
  <si>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</si>
  <si>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</si>
  <si>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</si>
  <si>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</si>
  <si>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</si>
  <si>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</si>
  <si>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</si>
  <si>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</si>
  <si>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</si>
  <si>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</si>
  <si>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</si>
  <si>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</si>
  <si>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</si>
  <si>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</si>
  <si>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</si>
  <si>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</si>
  <si>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</si>
  <si>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</si>
  <si>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</si>
  <si>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</si>
  <si>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</si>
  <si>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</si>
  <si>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</si>
  <si>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</si>
  <si>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</si>
  <si>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</si>
  <si>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</si>
  <si>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</si>
  <si>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</si>
  <si>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</si>
  <si>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</si>
  <si>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</si>
  <si>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</si>
  <si>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</si>
  <si>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</si>
  <si>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</si>
  <si>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</si>
  <si>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</si>
  <si>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</si>
  <si>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</si>
  <si>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</si>
  <si>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</si>
  <si>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</si>
  <si>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</si>
  <si>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</si>
  <si>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</si>
  <si>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</si>
  <si>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</si>
  <si>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</si>
  <si>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</si>
  <si>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</si>
  <si>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</si>
  <si>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</si>
  <si>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</si>
  <si>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</si>
  <si>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</si>
  <si>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2.37</t>
  </si>
  <si>
    <t>▲ 0.55</t>
  </si>
  <si>
    <t>平内町漁業集落環境整備事業特別会計</t>
  </si>
  <si>
    <t>▲ 0.00</t>
  </si>
  <si>
    <t>一般会計</t>
  </si>
  <si>
    <t>平内町水道事業会計</t>
  </si>
  <si>
    <t>平内町介護保険特別会計</t>
  </si>
  <si>
    <t>平内町国民健康保険平内中央病院事業会計</t>
  </si>
  <si>
    <t>平内町国民健康保険特別会計</t>
  </si>
  <si>
    <t>平内町後期高齢者医療特別会計</t>
  </si>
  <si>
    <t>平内町農業集落排水事業特別会計</t>
  </si>
  <si>
    <t>その他会計（赤字）</t>
  </si>
  <si>
    <t>その他会計（黒字）</t>
  </si>
  <si>
    <t>R01</t>
    <phoneticPr fontId="5"/>
  </si>
  <si>
    <t>R02</t>
    <phoneticPr fontId="5"/>
  </si>
  <si>
    <t>R03</t>
    <phoneticPr fontId="5"/>
  </si>
  <si>
    <t>R04</t>
    <phoneticPr fontId="5"/>
  </si>
  <si>
    <t>R05</t>
    <phoneticPr fontId="5"/>
  </si>
  <si>
    <t>青森地域広域事務組合</t>
    <rPh sb="0" eb="2">
      <t>アオモリ</t>
    </rPh>
    <rPh sb="2" eb="4">
      <t>チイキ</t>
    </rPh>
    <rPh sb="4" eb="6">
      <t>コウイキ</t>
    </rPh>
    <rPh sb="6" eb="8">
      <t>ジム</t>
    </rPh>
    <rPh sb="8" eb="10">
      <t>クミアイ</t>
    </rPh>
    <phoneticPr fontId="35"/>
  </si>
  <si>
    <t>青森県市町村職員退職手当組合</t>
    <rPh sb="0" eb="3">
      <t>アオモリケン</t>
    </rPh>
    <rPh sb="3" eb="6">
      <t>シチョウソン</t>
    </rPh>
    <rPh sb="6" eb="8">
      <t>ショクイン</t>
    </rPh>
    <rPh sb="8" eb="10">
      <t>タイショク</t>
    </rPh>
    <rPh sb="10" eb="12">
      <t>テアテ</t>
    </rPh>
    <rPh sb="12" eb="14">
      <t>クミアイ</t>
    </rPh>
    <phoneticPr fontId="35"/>
  </si>
  <si>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35"/>
  </si>
  <si>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5"/>
  </si>
  <si>
    <t>青森県交通災害共済組合</t>
    <rPh sb="0" eb="3">
      <t>アオモリケン</t>
    </rPh>
    <rPh sb="3" eb="5">
      <t>コウツウ</t>
    </rPh>
    <rPh sb="5" eb="7">
      <t>サイガイ</t>
    </rPh>
    <rPh sb="7" eb="9">
      <t>キョウサイ</t>
    </rPh>
    <rPh sb="9" eb="11">
      <t>クミアイ</t>
    </rPh>
    <phoneticPr fontId="35"/>
  </si>
  <si>
    <t>青森県市町村総合事務組合</t>
    <rPh sb="0" eb="3">
      <t>アオモリケン</t>
    </rPh>
    <rPh sb="3" eb="6">
      <t>シチョウソン</t>
    </rPh>
    <rPh sb="6" eb="8">
      <t>ソウゴウ</t>
    </rPh>
    <rPh sb="8" eb="10">
      <t>ジム</t>
    </rPh>
    <rPh sb="10" eb="12">
      <t>クミアイ</t>
    </rPh>
    <phoneticPr fontId="35"/>
  </si>
  <si>
    <t>公共施設等整備基金</t>
    <rPh sb="0" eb="2">
      <t>コウキョウ</t>
    </rPh>
    <rPh sb="2" eb="9">
      <t>シセツトウセイビキキン</t>
    </rPh>
    <phoneticPr fontId="2"/>
  </si>
  <si>
    <t>地域づくり特別事業基金</t>
    <rPh sb="0" eb="2">
      <t>チイキ</t>
    </rPh>
    <rPh sb="5" eb="7">
      <t>トクベツ</t>
    </rPh>
    <rPh sb="7" eb="11">
      <t>ジギョウキキン</t>
    </rPh>
    <phoneticPr fontId="2"/>
  </si>
  <si>
    <t>地域福祉基金</t>
    <rPh sb="0" eb="4">
      <t>チイキフクシ</t>
    </rPh>
    <rPh sb="4" eb="6">
      <t>キキン</t>
    </rPh>
    <phoneticPr fontId="2"/>
  </si>
  <si>
    <t>森林環境基金</t>
    <rPh sb="0" eb="4">
      <t>シンリンカンキョウ</t>
    </rPh>
    <rPh sb="4" eb="6">
      <t>キキン</t>
    </rPh>
    <phoneticPr fontId="2"/>
  </si>
  <si>
    <t>下水道事業債償還基金</t>
    <rPh sb="0" eb="3">
      <t>ゲスイドウ</t>
    </rPh>
    <rPh sb="3" eb="6">
      <t>ジギョウサイ</t>
    </rPh>
    <rPh sb="6" eb="8">
      <t>ショウカン</t>
    </rPh>
    <rPh sb="8" eb="10">
      <t>キキン</t>
    </rPh>
    <phoneticPr fontId="2"/>
  </si>
  <si>
    <t>地域づくり特別事業基金</t>
    <phoneticPr fontId="2"/>
  </si>
  <si>
    <t>地域福祉基金</t>
    <phoneticPr fontId="2"/>
  </si>
  <si>
    <t>森林環境基金</t>
    <phoneticPr fontId="2"/>
  </si>
  <si>
    <t>下水道事業債償還基金</t>
    <phoneticPr fontId="2"/>
  </si>
  <si>
    <t>公共施設等整備基金</t>
    <phoneticPr fontId="2"/>
  </si>
  <si>
    <t>-</t>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</si>
  <si>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</si>
  <si>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</si>
  <si>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</si>
  <si>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</si>
  <si>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</si>
  <si>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</si>
  <si>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</si>
  <si>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</si>
  <si>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</si>
  <si>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は、類似団体に比べ基金の現在高が少ないことが影響し高い水準で推移しており、有形固定資産減価償却率は、全体的に施設の老朽化が進んでいるものの、類似団体よりはやや低い水準となっている。今後は、公共施設等総合管理計画に基づき老朽化対策に取り組んでいき、施設の更新や除却が進み有形固定資産減価償却率は減少傾向となるが、一方で、地方債現在高の増加や基金の減少が予想されるため将来負担比率はより高い水準になることが見込まれる。</t>
    <rPh sb="162" eb="164">
      <t>イッポウ</t>
    </rPh>
    <rPh sb="166" eb="169">
      <t>チホウサイ</t>
    </rPh>
    <rPh sb="169" eb="172">
      <t>ゲンザイダカ</t>
    </rPh>
    <phoneticPr fontId="5"/>
  </si>
  <si>
    <t>　実質公債費比率は普通会計等の起債発行抑制の時期（平成17～23年度）を経たことで公債費が減少し、類似団体と比較して同程度の水準で推移していたが、防災無線更新に係る令和4年度の公債費の増加により大きく乖離することとなった。
　将来負担比率は類似団体に比べ基金の現在高が少ないことが影響し、高い水準で推移している。老朽化した公共施設等の更新に向け特定目的基金の積み増しを継続してきたが、防災無線と消防庁舎の更新及び中学校の統廃合に加え、今後の本庁舎更新による基金の取崩しと地方債発行額の増加により、さらなる比率の悪化が見込まれるため、これまで以上に中長期的な財政見通しに注視する必要がある。</t>
    <rPh sb="82" eb="84">
      <t>レイワ</t>
    </rPh>
    <rPh sb="85" eb="86">
      <t>ネン</t>
    </rPh>
    <rPh sb="86" eb="87">
      <t>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</si>
</sst>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7" fillId="0" borderId="35" xfId="3" applyNumberFormat="1" applyFont="1" applyBorder="1" applyAlignment="1" applyProtection="1">
      <alignment horizontal="right" vertical="center" shrinkToFi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5307138-B657-4383-88A8-6C811DD5998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473F-4343-9799-6BD5230ECD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116094</c:v>
                </c:pt>
                <c:pt idx="1">
                  <c:v>187490</c:v>
                </c:pt>
                <c:pt idx="2">
                  <c:v>102315</c:v>
                </c:pt>
                <c:pt idx="3">
                  <c:v>134163</c:v>
                </c:pt>
                <c:pt idx="4">
                  <c:v>65787</c:v>
                </c:pt>
              </c:numCache>
            </c:numRef>
          </c:val>
          <c:smooth val="0"/>
          <c:extLst>
            <c:ext xmlns:c16="http://schemas.microsoft.com/office/drawing/2014/chart" uri="{C3380CC4-5D6E-409C-BE32-E72D297353CC}">
              <c16:uniqueId val="{00000001-473F-4343-9799-6BD5230ECD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3.93</c:v>
                </c:pt>
                <c:pt idx="1">
                  <c:v>3.6</c:v>
                </c:pt>
                <c:pt idx="2">
                  <c:v>3.64</c:v>
                </c:pt>
                <c:pt idx="3">
                  <c:v>3.43</c:v>
                </c:pt>
                <c:pt idx="4">
                  <c:v>4.46</c:v>
                </c:pt>
              </c:numCache>
            </c:numRef>
          </c:val>
          <c:extLst>
            <c:ext xmlns:c16="http://schemas.microsoft.com/office/drawing/2014/chart" uri="{C3380CC4-5D6E-409C-BE32-E72D297353CC}">
              <c16:uniqueId val="{00000000-1CB2-44AA-81DB-1FD087F6D4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11.94</c:v>
                </c:pt>
                <c:pt idx="1">
                  <c:v>11.65</c:v>
                </c:pt>
                <c:pt idx="2">
                  <c:v>11.84</c:v>
                </c:pt>
                <c:pt idx="3">
                  <c:v>15.57</c:v>
                </c:pt>
                <c:pt idx="4">
                  <c:v>16.63</c:v>
                </c:pt>
              </c:numCache>
            </c:numRef>
          </c:val>
          <c:extLst>
            <c:ext xmlns:c16="http://schemas.microsoft.com/office/drawing/2014/chart" uri="{C3380CC4-5D6E-409C-BE32-E72D297353CC}">
              <c16:uniqueId val="{00000001-1CB2-44AA-81DB-1FD087F6D4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0.23</c:v>
                </c:pt>
                <c:pt idx="1">
                  <c:v>-2.37</c:v>
                </c:pt>
                <c:pt idx="2">
                  <c:v>-0.55000000000000004</c:v>
                </c:pt>
                <c:pt idx="3">
                  <c:v>1.17</c:v>
                </c:pt>
                <c:pt idx="4">
                  <c:v>0.51</c:v>
                </c:pt>
              </c:numCache>
            </c:numRef>
          </c:val>
          <c:smooth val="0"/>
          <c:extLst>
            <c:ext xmlns:c16="http://schemas.microsoft.com/office/drawing/2014/chart" uri="{C3380CC4-5D6E-409C-BE32-E72D297353CC}">
              <c16:uniqueId val="{00000002-1CB2-44AA-81DB-1FD087F6D4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0.02</c:v>
                </c:pt>
                <c:pt idx="4">
                  <c:v>#N/A</c:v>
                </c:pt>
                <c:pt idx="5">
                  <c:v>0.01</c:v>
                </c:pt>
                <c:pt idx="6">
                  <c:v>#N/A</c:v>
                </c:pt>
                <c:pt idx="7">
                  <c:v>0.02</c:v>
                </c:pt>
                <c:pt idx="8">
                  <c:v>#N/A</c:v>
                </c:pt>
                <c:pt idx="9">
                  <c:v>0.08</c:v>
                </c:pt>
              </c:numCache>
            </c:numRef>
          </c:val>
          <c:extLst>
            <c:ext xmlns:c16="http://schemas.microsoft.com/office/drawing/2014/chart" uri="{C3380CC4-5D6E-409C-BE32-E72D297353CC}">
              <c16:uniqueId val="{00000000-D656-42A0-961A-5448FD33A7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56-42A0-961A-5448FD33A706}"/>
            </c:ext>
          </c:extLst>
        </c:ser>
        <c:ser>
          <c:idx val="2"/>
          <c:order val="2"/>
          <c:tx>
            <c:strRef>
              <c:f>データシート!$A$29</c:f>
              <c:strCache>
                <c:ptCount val="1"/>
                <c:pt idx="0">
                  <c:v>平内町農業集落排水事業特別会計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0.03</c:v>
                </c:pt>
                <c:pt idx="6">
                  <c:v>#N/A</c:v>
                </c:pt>
                <c:pt idx="7">
                  <c:v>0.03</c:v>
                </c:pt>
                <c:pt idx="8">
                  <c:v>#N/A</c:v>
                </c:pt>
                <c:pt idx="9">
                  <c:v>0.06</c:v>
                </c:pt>
              </c:numCache>
            </c:numRef>
          </c:val>
          <c:extLst>
            <c:ext xmlns:c16="http://schemas.microsoft.com/office/drawing/2014/chart" uri="{C3380CC4-5D6E-409C-BE32-E72D297353CC}">
              <c16:uniqueId val="{00000002-D656-42A0-961A-5448FD33A706}"/>
            </c:ext>
          </c:extLst>
        </c:ser>
        <c:ser>
          <c:idx val="3"/>
          <c:order val="3"/>
          <c:tx>
            <c:strRef>
              <c:f>データシート!$A$30</c:f>
              <c:strCache>
                <c:ptCount val="1"/>
                <c:pt idx="0">
                  <c:v>平内町後期高齢者医療特別会計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0.05</c:v>
                </c:pt>
                <c:pt idx="4">
                  <c:v>#N/A</c:v>
                </c:pt>
                <c:pt idx="5">
                  <c:v>0.04</c:v>
                </c:pt>
                <c:pt idx="6">
                  <c:v>#N/A</c:v>
                </c:pt>
                <c:pt idx="7">
                  <c:v>0.04</c:v>
                </c:pt>
                <c:pt idx="8">
                  <c:v>#N/A</c:v>
                </c:pt>
                <c:pt idx="9">
                  <c:v>0.06</c:v>
                </c:pt>
              </c:numCache>
            </c:numRef>
          </c:val>
          <c:extLst>
            <c:ext xmlns:c16="http://schemas.microsoft.com/office/drawing/2014/chart" uri="{C3380CC4-5D6E-409C-BE32-E72D297353CC}">
              <c16:uniqueId val="{00000003-D656-42A0-961A-5448FD33A706}"/>
            </c:ext>
          </c:extLst>
        </c:ser>
        <c:ser>
          <c:idx val="4"/>
          <c:order val="4"/>
          <c:tx>
            <c:strRef>
              <c:f>データシート!$A$31</c:f>
              <c:strCache>
                <c:ptCount val="1"/>
                <c:pt idx="0">
                  <c:v>平内町国民健康保険特別会計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2.0499999999999998</c:v>
                </c:pt>
                <c:pt idx="2">
                  <c:v>#N/A</c:v>
                </c:pt>
                <c:pt idx="3">
                  <c:v>2.67</c:v>
                </c:pt>
                <c:pt idx="4">
                  <c:v>#N/A</c:v>
                </c:pt>
                <c:pt idx="5">
                  <c:v>1.98</c:v>
                </c:pt>
                <c:pt idx="6">
                  <c:v>#N/A</c:v>
                </c:pt>
                <c:pt idx="7">
                  <c:v>0.6</c:v>
                </c:pt>
                <c:pt idx="8">
                  <c:v>#N/A</c:v>
                </c:pt>
                <c:pt idx="9">
                  <c:v>0.96</c:v>
                </c:pt>
              </c:numCache>
            </c:numRef>
          </c:val>
          <c:extLst>
            <c:ext xmlns:c16="http://schemas.microsoft.com/office/drawing/2014/chart" uri="{C3380CC4-5D6E-409C-BE32-E72D297353CC}">
              <c16:uniqueId val="{00000004-D656-42A0-961A-5448FD33A706}"/>
            </c:ext>
          </c:extLst>
        </c:ser>
        <c:ser>
          <c:idx val="5"/>
          <c:order val="5"/>
          <c:tx>
            <c:strRef>
              <c:f>データシート!$A$32</c:f>
              <c:strCache>
                <c:ptCount val="1"/>
                <c:pt idx="0">
                  <c:v>平内町国民健康保険平内中央病院事業会計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3.64</c:v>
                </c:pt>
                <c:pt idx="2">
                  <c:v>#N/A</c:v>
                </c:pt>
                <c:pt idx="3">
                  <c:v>3.67</c:v>
                </c:pt>
                <c:pt idx="4">
                  <c:v>#N/A</c:v>
                </c:pt>
                <c:pt idx="5">
                  <c:v>3.68</c:v>
                </c:pt>
                <c:pt idx="6">
                  <c:v>#N/A</c:v>
                </c:pt>
                <c:pt idx="7">
                  <c:v>2.81</c:v>
                </c:pt>
                <c:pt idx="8">
                  <c:v>#N/A</c:v>
                </c:pt>
                <c:pt idx="9">
                  <c:v>2.5499999999999998</c:v>
                </c:pt>
              </c:numCache>
            </c:numRef>
          </c:val>
          <c:extLst>
            <c:ext xmlns:c16="http://schemas.microsoft.com/office/drawing/2014/chart" uri="{C3380CC4-5D6E-409C-BE32-E72D297353CC}">
              <c16:uniqueId val="{00000005-D656-42A0-961A-5448FD33A706}"/>
            </c:ext>
          </c:extLst>
        </c:ser>
        <c:ser>
          <c:idx val="6"/>
          <c:order val="6"/>
          <c:tx>
            <c:strRef>
              <c:f>データシート!$A$33</c:f>
              <c:strCache>
                <c:ptCount val="1"/>
                <c:pt idx="0">
                  <c:v>平内町介護保険特別会計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1.02</c:v>
                </c:pt>
                <c:pt idx="2">
                  <c:v>#N/A</c:v>
                </c:pt>
                <c:pt idx="3">
                  <c:v>0.3</c:v>
                </c:pt>
                <c:pt idx="4">
                  <c:v>#N/A</c:v>
                </c:pt>
                <c:pt idx="5">
                  <c:v>0.46</c:v>
                </c:pt>
                <c:pt idx="6">
                  <c:v>#N/A</c:v>
                </c:pt>
                <c:pt idx="7">
                  <c:v>2.34</c:v>
                </c:pt>
                <c:pt idx="8">
                  <c:v>#N/A</c:v>
                </c:pt>
                <c:pt idx="9">
                  <c:v>3.01</c:v>
                </c:pt>
              </c:numCache>
            </c:numRef>
          </c:val>
          <c:extLst>
            <c:ext xmlns:c16="http://schemas.microsoft.com/office/drawing/2014/chart" uri="{C3380CC4-5D6E-409C-BE32-E72D297353CC}">
              <c16:uniqueId val="{00000006-D656-42A0-961A-5448FD33A706}"/>
            </c:ext>
          </c:extLst>
        </c:ser>
        <c:ser>
          <c:idx val="7"/>
          <c:order val="7"/>
          <c:tx>
            <c:strRef>
              <c:f>データシート!$A$34</c:f>
              <c:strCache>
                <c:ptCount val="1"/>
                <c:pt idx="0">
                  <c:v>平内町水道事業会計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2.36</c:v>
                </c:pt>
                <c:pt idx="2">
                  <c:v>#N/A</c:v>
                </c:pt>
                <c:pt idx="3">
                  <c:v>2.69</c:v>
                </c:pt>
                <c:pt idx="4">
                  <c:v>#N/A</c:v>
                </c:pt>
                <c:pt idx="5">
                  <c:v>3.04</c:v>
                </c:pt>
                <c:pt idx="6">
                  <c:v>#N/A</c:v>
                </c:pt>
                <c:pt idx="7">
                  <c:v>3.65</c:v>
                </c:pt>
                <c:pt idx="8">
                  <c:v>#N/A</c:v>
                </c:pt>
                <c:pt idx="9">
                  <c:v>4.1399999999999997</c:v>
                </c:pt>
              </c:numCache>
            </c:numRef>
          </c:val>
          <c:extLst>
            <c:ext xmlns:c16="http://schemas.microsoft.com/office/drawing/2014/chart" uri="{C3380CC4-5D6E-409C-BE32-E72D297353CC}">
              <c16:uniqueId val="{00000007-D656-42A0-961A-5448FD33A70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3.93</c:v>
                </c:pt>
                <c:pt idx="2">
                  <c:v>#N/A</c:v>
                </c:pt>
                <c:pt idx="3">
                  <c:v>3.6</c:v>
                </c:pt>
                <c:pt idx="4">
                  <c:v>#N/A</c:v>
                </c:pt>
                <c:pt idx="5">
                  <c:v>3.64</c:v>
                </c:pt>
                <c:pt idx="6">
                  <c:v>#N/A</c:v>
                </c:pt>
                <c:pt idx="7">
                  <c:v>3.43</c:v>
                </c:pt>
                <c:pt idx="8">
                  <c:v>#N/A</c:v>
                </c:pt>
                <c:pt idx="9">
                  <c:v>4.46</c:v>
                </c:pt>
              </c:numCache>
            </c:numRef>
          </c:val>
          <c:extLst>
            <c:ext xmlns:c16="http://schemas.microsoft.com/office/drawing/2014/chart" uri="{C3380CC4-5D6E-409C-BE32-E72D297353CC}">
              <c16:uniqueId val="{00000008-D656-42A0-961A-5448FD33A706}"/>
            </c:ext>
          </c:extLst>
        </c:ser>
        <c:ser>
          <c:idx val="9"/>
          <c:order val="9"/>
          <c:tx>
            <c:strRef>
              <c:f>データシート!$A$36</c:f>
              <c:strCache>
                <c:ptCount val="1"/>
                <c:pt idx="0">
                  <c:v>平内町漁業集落環境整備事業特別会計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0.01</c:v>
                </c:pt>
                <c:pt idx="2">
                  <c:v>#N/A</c:v>
                </c:pt>
                <c:pt idx="3">
                  <c:v>0.01</c:v>
                </c:pt>
                <c:pt idx="4">
                  <c:v>#N/A</c:v>
                </c:pt>
                <c:pt idx="5">
                  <c:v>0.02</c:v>
                </c:pt>
                <c:pt idx="6">
                  <c:v>#N/A</c:v>
                </c:pt>
                <c:pt idx="7">
                  <c:v>0.03</c:v>
                </c:pt>
                <c:pt idx="8">
                  <c:v>#N/A</c:v>
                </c:pt>
                <c:pt idx="9">
                  <c:v>0</c:v>
                </c:pt>
              </c:numCache>
            </c:numRef>
          </c:val>
          <c:extLst>
            <c:ext xmlns:c16="http://schemas.microsoft.com/office/drawing/2014/chart" uri="{C3380CC4-5D6E-409C-BE32-E72D297353CC}">
              <c16:uniqueId val="{00000009-D656-42A0-961A-5448FD33A7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583</c:v>
                </c:pt>
                <c:pt idx="5">
                  <c:v>574</c:v>
                </c:pt>
                <c:pt idx="8">
                  <c:v>596</c:v>
                </c:pt>
                <c:pt idx="11">
                  <c:v>612</c:v>
                </c:pt>
                <c:pt idx="14">
                  <c:v>646</c:v>
                </c:pt>
              </c:numCache>
            </c:numRef>
          </c:val>
          <c:extLst>
            <c:ext xmlns:c16="http://schemas.microsoft.com/office/drawing/2014/chart" uri="{C3380CC4-5D6E-409C-BE32-E72D297353CC}">
              <c16:uniqueId val="{00000000-02D9-46B3-AE88-8AEBDA84C8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D9-46B3-AE88-8AEBDA84C8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2D9-46B3-AE88-8AEBDA84C8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c:v>
                </c:pt>
                <c:pt idx="3">
                  <c:v>16</c:v>
                </c:pt>
                <c:pt idx="6">
                  <c:v>14</c:v>
                </c:pt>
                <c:pt idx="9">
                  <c:v>16</c:v>
                </c:pt>
                <c:pt idx="12">
                  <c:v>16</c:v>
                </c:pt>
              </c:numCache>
            </c:numRef>
          </c:val>
          <c:extLst>
            <c:ext xmlns:c16="http://schemas.microsoft.com/office/drawing/2014/chart" uri="{C3380CC4-5D6E-409C-BE32-E72D297353CC}">
              <c16:uniqueId val="{00000003-02D9-46B3-AE88-8AEBDA84C8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407</c:v>
                </c:pt>
                <c:pt idx="3">
                  <c:v>404</c:v>
                </c:pt>
                <c:pt idx="6">
                  <c:v>419</c:v>
                </c:pt>
                <c:pt idx="9">
                  <c:v>416</c:v>
                </c:pt>
                <c:pt idx="12">
                  <c:v>417</c:v>
                </c:pt>
              </c:numCache>
            </c:numRef>
          </c:val>
          <c:extLst>
            <c:ext xmlns:c16="http://schemas.microsoft.com/office/drawing/2014/chart" uri="{C3380CC4-5D6E-409C-BE32-E72D297353CC}">
              <c16:uniqueId val="{00000004-02D9-46B3-AE88-8AEBDA84C8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D9-46B3-AE88-8AEBDA84C8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D9-46B3-AE88-8AEBDA84C8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507</c:v>
                </c:pt>
                <c:pt idx="3">
                  <c:v>492</c:v>
                </c:pt>
                <c:pt idx="6">
                  <c:v>548</c:v>
                </c:pt>
                <c:pt idx="9">
                  <c:v>609</c:v>
                </c:pt>
                <c:pt idx="12">
                  <c:v>641</c:v>
                </c:pt>
              </c:numCache>
            </c:numRef>
          </c:val>
          <c:extLst>
            <c:ext xmlns:c16="http://schemas.microsoft.com/office/drawing/2014/chart" uri="{C3380CC4-5D6E-409C-BE32-E72D297353CC}">
              <c16:uniqueId val="{00000007-02D9-46B3-AE88-8AEBDA84C8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344</c:v>
                </c:pt>
                <c:pt idx="2">
                  <c:v>#N/A</c:v>
                </c:pt>
                <c:pt idx="3">
                  <c:v>#N/A</c:v>
                </c:pt>
                <c:pt idx="4">
                  <c:v>338</c:v>
                </c:pt>
                <c:pt idx="5">
                  <c:v>#N/A</c:v>
                </c:pt>
                <c:pt idx="6">
                  <c:v>#N/A</c:v>
                </c:pt>
                <c:pt idx="7">
                  <c:v>385</c:v>
                </c:pt>
                <c:pt idx="8">
                  <c:v>#N/A</c:v>
                </c:pt>
                <c:pt idx="9">
                  <c:v>#N/A</c:v>
                </c:pt>
                <c:pt idx="10">
                  <c:v>429</c:v>
                </c:pt>
                <c:pt idx="11">
                  <c:v>#N/A</c:v>
                </c:pt>
                <c:pt idx="12">
                  <c:v>#N/A</c:v>
                </c:pt>
                <c:pt idx="13">
                  <c:v>428</c:v>
                </c:pt>
                <c:pt idx="14">
                  <c:v>#N/A</c:v>
                </c:pt>
              </c:numCache>
            </c:numRef>
          </c:val>
          <c:smooth val="0"/>
          <c:extLst>
            <c:ext xmlns:c16="http://schemas.microsoft.com/office/drawing/2014/chart" uri="{C3380CC4-5D6E-409C-BE32-E72D297353CC}">
              <c16:uniqueId val="{00000008-02D9-46B3-AE88-8AEBDA84C8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6949</c:v>
                </c:pt>
                <c:pt idx="5">
                  <c:v>7505</c:v>
                </c:pt>
                <c:pt idx="8">
                  <c:v>7425</c:v>
                </c:pt>
                <c:pt idx="11">
                  <c:v>7495</c:v>
                </c:pt>
                <c:pt idx="14">
                  <c:v>7157</c:v>
                </c:pt>
              </c:numCache>
            </c:numRef>
          </c:val>
          <c:extLst>
            <c:ext xmlns:c16="http://schemas.microsoft.com/office/drawing/2014/chart" uri="{C3380CC4-5D6E-409C-BE32-E72D297353CC}">
              <c16:uniqueId val="{00000000-A406-40A0-80B7-06BA6C090B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406-40A0-80B7-06BA6C090B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1812</c:v>
                </c:pt>
                <c:pt idx="5">
                  <c:v>1753</c:v>
                </c:pt>
                <c:pt idx="8">
                  <c:v>2107</c:v>
                </c:pt>
                <c:pt idx="11">
                  <c:v>2297</c:v>
                </c:pt>
                <c:pt idx="14">
                  <c:v>2374</c:v>
                </c:pt>
              </c:numCache>
            </c:numRef>
          </c:val>
          <c:extLst>
            <c:ext xmlns:c16="http://schemas.microsoft.com/office/drawing/2014/chart" uri="{C3380CC4-5D6E-409C-BE32-E72D297353CC}">
              <c16:uniqueId val="{00000002-A406-40A0-80B7-06BA6C090B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06-40A0-80B7-06BA6C090B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06-40A0-80B7-06BA6C090B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06-40A0-80B7-06BA6C090B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468</c:v>
                </c:pt>
                <c:pt idx="3">
                  <c:v>425</c:v>
                </c:pt>
                <c:pt idx="6">
                  <c:v>404</c:v>
                </c:pt>
                <c:pt idx="9">
                  <c:v>366</c:v>
                </c:pt>
                <c:pt idx="12">
                  <c:v>352</c:v>
                </c:pt>
              </c:numCache>
            </c:numRef>
          </c:val>
          <c:extLst>
            <c:ext xmlns:c16="http://schemas.microsoft.com/office/drawing/2014/chart" uri="{C3380CC4-5D6E-409C-BE32-E72D297353CC}">
              <c16:uniqueId val="{00000006-A406-40A0-80B7-06BA6C090B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115</c:v>
                </c:pt>
                <c:pt idx="3">
                  <c:v>126</c:v>
                </c:pt>
                <c:pt idx="6">
                  <c:v>169</c:v>
                </c:pt>
                <c:pt idx="9">
                  <c:v>160</c:v>
                </c:pt>
                <c:pt idx="12">
                  <c:v>144</c:v>
                </c:pt>
              </c:numCache>
            </c:numRef>
          </c:val>
          <c:extLst>
            <c:ext xmlns:c16="http://schemas.microsoft.com/office/drawing/2014/chart" uri="{C3380CC4-5D6E-409C-BE32-E72D297353CC}">
              <c16:uniqueId val="{00000007-A406-40A0-80B7-06BA6C090B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4671</c:v>
                </c:pt>
                <c:pt idx="3">
                  <c:v>4424</c:v>
                </c:pt>
                <c:pt idx="6">
                  <c:v>4210</c:v>
                </c:pt>
                <c:pt idx="9">
                  <c:v>4045</c:v>
                </c:pt>
                <c:pt idx="12">
                  <c:v>3873</c:v>
                </c:pt>
              </c:numCache>
            </c:numRef>
          </c:val>
          <c:extLst>
            <c:ext xmlns:c16="http://schemas.microsoft.com/office/drawing/2014/chart" uri="{C3380CC4-5D6E-409C-BE32-E72D297353CC}">
              <c16:uniqueId val="{00000008-A406-40A0-80B7-06BA6C090B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406-40A0-80B7-06BA6C090B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6163</c:v>
                </c:pt>
                <c:pt idx="3">
                  <c:v>7344</c:v>
                </c:pt>
                <c:pt idx="6">
                  <c:v>7477</c:v>
                </c:pt>
                <c:pt idx="9">
                  <c:v>7940</c:v>
                </c:pt>
                <c:pt idx="12">
                  <c:v>7818</c:v>
                </c:pt>
              </c:numCache>
            </c:numRef>
          </c:val>
          <c:extLst>
            <c:ext xmlns:c16="http://schemas.microsoft.com/office/drawing/2014/chart" uri="{C3380CC4-5D6E-409C-BE32-E72D297353CC}">
              <c16:uniqueId val="{0000000A-A406-40A0-80B7-06BA6C090B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2657</c:v>
                </c:pt>
                <c:pt idx="2">
                  <c:v>#N/A</c:v>
                </c:pt>
                <c:pt idx="3">
                  <c:v>#N/A</c:v>
                </c:pt>
                <c:pt idx="4">
                  <c:v>3062</c:v>
                </c:pt>
                <c:pt idx="5">
                  <c:v>#N/A</c:v>
                </c:pt>
                <c:pt idx="6">
                  <c:v>#N/A</c:v>
                </c:pt>
                <c:pt idx="7">
                  <c:v>2729</c:v>
                </c:pt>
                <c:pt idx="8">
                  <c:v>#N/A</c:v>
                </c:pt>
                <c:pt idx="9">
                  <c:v>#N/A</c:v>
                </c:pt>
                <c:pt idx="10">
                  <c:v>2719</c:v>
                </c:pt>
                <c:pt idx="11">
                  <c:v>#N/A</c:v>
                </c:pt>
                <c:pt idx="12">
                  <c:v>#N/A</c:v>
                </c:pt>
                <c:pt idx="13">
                  <c:v>2656</c:v>
                </c:pt>
                <c:pt idx="14">
                  <c:v>#N/A</c:v>
                </c:pt>
              </c:numCache>
            </c:numRef>
          </c:val>
          <c:smooth val="0"/>
          <c:extLst>
            <c:ext xmlns:c16="http://schemas.microsoft.com/office/drawing/2014/chart" uri="{C3380CC4-5D6E-409C-BE32-E72D297353CC}">
              <c16:uniqueId val="{0000000B-A406-40A0-80B7-06BA6C090B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534</c:v>
                </c:pt>
                <c:pt idx="1">
                  <c:v>688</c:v>
                </c:pt>
                <c:pt idx="2">
                  <c:v>743</c:v>
                </c:pt>
              </c:numCache>
            </c:numRef>
          </c:val>
          <c:extLst>
            <c:ext xmlns:c16="http://schemas.microsoft.com/office/drawing/2014/chart" uri="{C3380CC4-5D6E-409C-BE32-E72D297353CC}">
              <c16:uniqueId val="{00000000-39F0-4013-ABE3-9934CF50BB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346</c:v>
                </c:pt>
                <c:pt idx="1">
                  <c:v>346</c:v>
                </c:pt>
                <c:pt idx="2">
                  <c:v>362</c:v>
                </c:pt>
              </c:numCache>
            </c:numRef>
          </c:val>
          <c:extLst>
            <c:ext xmlns:c16="http://schemas.microsoft.com/office/drawing/2014/chart" uri="{C3380CC4-5D6E-409C-BE32-E72D297353CC}">
              <c16:uniqueId val="{00000001-39F0-4013-ABE3-9934CF50BB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889</c:v>
                </c:pt>
                <c:pt idx="1">
                  <c:v>789</c:v>
                </c:pt>
                <c:pt idx="2">
                  <c:v>794</c:v>
                </c:pt>
              </c:numCache>
            </c:numRef>
          </c:val>
          <c:extLst>
            <c:ext xmlns:c16="http://schemas.microsoft.com/office/drawing/2014/chart" uri="{C3380CC4-5D6E-409C-BE32-E72D297353CC}">
              <c16:uniqueId val="{00000002-39F0-4013-ABE3-9934CF50BB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538669966447953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{E6CB0050-7E73-4EEA-B9C9-2022829B5913}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BFA-4691-9F55-36E5FF4EAD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{E4836598-4188-4F18-88D9-0C84041455AF}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FA-4691-9F55-36E5FF4EAD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{4143612D-52BD-4F21-9AEC-740B48D2B569}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FA-4691-9F55-36E5FF4EAD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{22C64FC1-594C-43EC-88D4-A20ABBE38FBB}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FA-4691-9F55-36E5FF4EAD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{EE36971D-BA1A-46E6-B282-72186E85DAA6}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FA-4691-9F55-36E5FF4EAD4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{6D1AC8B0-8DD6-4B5C-9E62-65A137A0171C}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BFA-4691-9F55-36E5FF4EAD4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{E6ECD2A9-9736-482F-9F32-729B1020D038}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BFA-4691-9F55-36E5FF4EAD4C}"/>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{B0804873-29C8-4227-907C-F8560444D6E4}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BFA-4691-9F55-36E5FF4EAD4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{40347715-5874-40D6-A099-ED97077927E2}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BFA-4691-9F55-36E5FF4EAD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64.900000000000006</c:v>
                </c:pt>
                <c:pt idx="8">
                  <c:v>63.6</c:v>
                </c:pt>
                <c:pt idx="16">
                  <c:v>58.2</c:v>
                </c:pt>
                <c:pt idx="24">
                  <c:v>64.900000000000006</c:v>
                </c:pt>
                <c:pt idx="32">
                  <c:v>66.5</c:v>
                </c:pt>
              </c:numCache>
            </c:numRef>
          </c:xVal>
          <c:yVal>
            <c:numRef>
              <c:f>公会計指標分析・財政指標組合せ分析表!$BP$51:$DC$51</c:f>
              <c:numCache>
                <c:formatCode>#,##0.0;"▲ "#,##0.0</c:formatCode>
                <c:ptCount val="40"/>
                <c:pt idx="0">
                  <c:v>75.3</c:v>
                </c:pt>
                <c:pt idx="8">
                  <c:v>84.1</c:v>
                </c:pt>
                <c:pt idx="16">
                  <c:v>69.7</c:v>
                </c:pt>
                <c:pt idx="24">
                  <c:v>71.400000000000006</c:v>
                </c:pt>
                <c:pt idx="32">
                  <c:v>69.5</c:v>
                </c:pt>
              </c:numCache>
            </c:numRef>
          </c:yVal>
          <c:smooth val="0"/>
          <c:extLst>
            <c:ext xmlns:c16="http://schemas.microsoft.com/office/drawing/2014/chart" uri="{C3380CC4-5D6E-409C-BE32-E72D297353CC}">
              <c16:uniqueId val="{00000009-9BFA-4691-9F55-36E5FF4EAD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{BD63BFEA-F43A-4323-A21E-5F9262D4BD18}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BFA-4691-9F55-36E5FF4EAD4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{5ED90A27-44C3-4587-AB9C-E6F6254AF7C1}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FA-4691-9F55-36E5FF4EAD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{B751A7F3-F4B6-4C5E-AC7C-8F2DE05F33A7}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FA-4691-9F55-36E5FF4EAD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{577B549A-FAD6-4181-BA6C-D1F70DAF0A35}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FA-4691-9F55-36E5FF4EAD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{138741FB-592F-47A0-A788-6DC23A5FE908}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FA-4691-9F55-36E5FF4EAD4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{CC310D95-A3A6-463C-A8A1-695E2137BBE5}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BFA-4691-9F55-36E5FF4EAD4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{7B444A9A-4773-4682-A35F-FABA782F562F}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BFA-4691-9F55-36E5FF4EAD4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{B5DCFD14-B92B-442E-BB48-C5A053A43B4A}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BFA-4691-9F55-36E5FF4EAD4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{A9D78F46-0196-4C28-8DB9-294850FE65CC}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BFA-4691-9F55-36E5FF4EAD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9BFA-4691-9F55-36E5FF4EAD4C}"/>
            </c:ext>
          </c:extLst>
        </c:ser>
        <c:dLbls>
          <c:showLegendKey val="0"/>
          <c:showVal val="1"/>
          <c:showCatName val="0"/>
          <c:showSerName val="0"/>
          <c:showPercent val="0"/>
          <c:showBubbleSize val="0"/>
        </c:dLbls>
        <c:axId val="46179840"/>
        <c:axId val="46181760"/>
      </c:scatterChart>
      <c:valAx>
        <c:axId val="46179840"/>
        <c:scaling>
          <c:orientation val="maxMin"/>
          <c:max val="69"/>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{4523228A-C4AC-4B4C-B420-EBF80273460D}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CB4-4B09-BD5F-7277CA59FF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{16C862CE-7896-4296-BD2A-8B4640D2D7F4}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B4-4B09-BD5F-7277CA59FF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{30E41723-C1E5-40C0-9372-AE3F123C0B96}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B4-4B09-BD5F-7277CA59FF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{C127D816-AFFA-4DC3-9D25-79C425D41CE2}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B4-4B09-BD5F-7277CA59FF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{C4C3E7D9-AE8A-4C71-93FF-C716942255E6}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B4-4B09-BD5F-7277CA59FF1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{A97F459D-1ED1-45D3-84E3-A9DBC33D0EB6}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CB4-4B09-BD5F-7277CA59FF1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{52C90B24-1276-498B-8DBA-D4AD58094888}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CB4-4B09-BD5F-7277CA59FF1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{44FD6765-2146-4F7F-B269-E50A8B9615DC}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CB4-4B09-BD5F-7277CA59FF1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{F74E6B9F-E360-4C9E-A074-25DE8674A640}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CB4-4B09-BD5F-7277CA59FF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9.8000000000000007</c:v>
                </c:pt>
                <c:pt idx="16">
                  <c:v>9.6</c:v>
                </c:pt>
                <c:pt idx="24">
                  <c:v>10.1</c:v>
                </c:pt>
                <c:pt idx="32">
                  <c:v>10.6</c:v>
                </c:pt>
              </c:numCache>
            </c:numRef>
          </c:xVal>
          <c:yVal>
            <c:numRef>
              <c:f>公会計指標分析・財政指標組合せ分析表!$BP$73:$DC$73</c:f>
              <c:numCache>
                <c:formatCode>#,##0.0;"▲ "#,##0.0</c:formatCode>
                <c:ptCount val="40"/>
                <c:pt idx="0">
                  <c:v>75.3</c:v>
                </c:pt>
                <c:pt idx="8">
                  <c:v>84.1</c:v>
                </c:pt>
                <c:pt idx="16">
                  <c:v>69.7</c:v>
                </c:pt>
                <c:pt idx="24">
                  <c:v>71.400000000000006</c:v>
                </c:pt>
                <c:pt idx="32">
                  <c:v>69.5</c:v>
                </c:pt>
              </c:numCache>
            </c:numRef>
          </c:yVal>
          <c:smooth val="0"/>
          <c:extLst>
            <c:ext xmlns:c16="http://schemas.microsoft.com/office/drawing/2014/chart" uri="{C3380CC4-5D6E-409C-BE32-E72D297353CC}">
              <c16:uniqueId val="{00000009-8CB4-4B09-BD5F-7277CA59FF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{7503F8AE-2631-483B-85C5-ADFE0CAF953E}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CB4-4B09-BD5F-7277CA59FF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{3D345D16-0AFF-4DFE-8121-1109C4F801A9}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B4-4B09-BD5F-7277CA59FF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{5DFE85A3-3789-48C0-A810-DCF22C858CA8}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B4-4B09-BD5F-7277CA59FF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{1524BB6C-0FC9-47B3-B697-BB98EE20F940}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B4-4B09-BD5F-7277CA59FF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{9801510E-3B5C-4DD9-A6B6-D59C35065949}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B4-4B09-BD5F-7277CA59FF1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{449AB5D8-EC4A-49C0-8342-C094AB8A424A}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CB4-4B09-BD5F-7277CA59FF1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{FA548F65-63CB-4467-872E-CAC15FA58BB1}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CB4-4B09-BD5F-7277CA59FF1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{0DB93F73-EDE0-4C3C-B652-44066A29D7A6}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CB4-4B09-BD5F-7277CA59FF1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{61A6AFF0-0F90-4DF5-B6F9-B0014EE55AEB}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CB4-4B09-BD5F-7277CA59FF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9.5</c:v>
                </c:pt>
                <c:pt idx="16">
                  <c:v>9.5</c:v>
                </c:pt>
                <c:pt idx="24">
                  <c:v>9.4</c:v>
                </c:pt>
                <c:pt idx="32">
                  <c:v>9.3000000000000007</c:v>
                </c:pt>
              </c:numCache>
            </c:numRef>
          </c:xVal>
          <c:yVal>
            <c:numRef>
              <c:f>公会計指標分析・財政指標組合せ分析表!$BP$77:$DC$77</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8CB4-4B09-BD5F-7277CA59FF1F}"/>
            </c:ext>
          </c:extLst>
        </c:ser>
        <c:dLbls>
          <c:showLegendKey val="0"/>
          <c:showVal val="1"/>
          <c:showCatName val="0"/>
          <c:showSerName val="0"/>
          <c:showPercent val="0"/>
          <c:showBubbleSize val="0"/>
        </c:dLbls>
        <c:axId val="84219776"/>
        <c:axId val="84234240"/>
      </c:scatterChart>
      <c:valAx>
        <c:axId val="84219776"/>
        <c:scaling>
          <c:orientation val="maxMin"/>
          <c:max val="11"/>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青森県平内町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b="0" i="0" baseline="0">
              <a:solidFill>
                <a:schemeClr val="dk1"/>
              </a:solidFill>
              <a:effectLst/>
              <a:latin typeface="+mn-lt"/>
              <a:ea typeface="+mn-ea"/>
              <a:cs typeface="+mn-cs"/>
            </a:rPr>
            <a:t>　令和</a:t>
          </a:r>
          <a:r>
            <a:rPr kumimoji="1" lang="en-US" altLang="ja-JP" sz="1050" b="0" i="0" baseline="0">
              <a:solidFill>
                <a:schemeClr val="dk1"/>
              </a:solidFill>
              <a:effectLst/>
              <a:latin typeface="+mn-lt"/>
              <a:ea typeface="+mn-ea"/>
              <a:cs typeface="+mn-cs"/>
            </a:rPr>
            <a:t>2</a:t>
          </a:r>
          <a:r>
            <a:rPr kumimoji="1" lang="ja-JP" altLang="ja-JP" sz="1050" b="0" i="0" baseline="0">
              <a:solidFill>
                <a:schemeClr val="dk1"/>
              </a:solidFill>
              <a:effectLst/>
              <a:latin typeface="+mn-lt"/>
              <a:ea typeface="+mn-ea"/>
              <a:cs typeface="+mn-cs"/>
            </a:rPr>
            <a:t>年度を境に元利償還金が増加に転じ</a:t>
          </a:r>
          <a:r>
            <a:rPr kumimoji="1" lang="ja-JP" altLang="en-US" sz="1050" b="0" i="0" baseline="0">
              <a:solidFill>
                <a:schemeClr val="dk1"/>
              </a:solidFill>
              <a:effectLst/>
              <a:latin typeface="+mn-lt"/>
              <a:ea typeface="+mn-ea"/>
              <a:cs typeface="+mn-cs"/>
            </a:rPr>
            <a:t>ているが、令和</a:t>
          </a:r>
          <a:r>
            <a:rPr kumimoji="1" lang="en-US" altLang="ja-JP" sz="1050" b="0" i="0" baseline="0">
              <a:solidFill>
                <a:schemeClr val="dk1"/>
              </a:solidFill>
              <a:effectLst/>
              <a:latin typeface="+mn-lt"/>
              <a:ea typeface="+mn-ea"/>
              <a:cs typeface="+mn-cs"/>
            </a:rPr>
            <a:t>5</a:t>
          </a:r>
          <a:r>
            <a:rPr kumimoji="1" lang="ja-JP" altLang="en-US" sz="1050" b="0" i="0" baseline="0">
              <a:solidFill>
                <a:schemeClr val="dk1"/>
              </a:solidFill>
              <a:effectLst/>
              <a:latin typeface="+mn-lt"/>
              <a:ea typeface="+mn-ea"/>
              <a:cs typeface="+mn-cs"/>
            </a:rPr>
            <a:t>年度は算入公債費等が増加したことが影響し、</a:t>
          </a:r>
          <a:r>
            <a:rPr kumimoji="1" lang="ja-JP" altLang="ja-JP" sz="1050" b="0" i="0" baseline="0">
              <a:solidFill>
                <a:schemeClr val="dk1"/>
              </a:solidFill>
              <a:effectLst/>
              <a:latin typeface="+mn-lt"/>
              <a:ea typeface="+mn-ea"/>
              <a:cs typeface="+mn-cs"/>
            </a:rPr>
            <a:t>令和</a:t>
          </a:r>
          <a:r>
            <a:rPr kumimoji="1" lang="en-US" altLang="ja-JP" sz="1050" b="0" i="0" baseline="0">
              <a:solidFill>
                <a:schemeClr val="dk1"/>
              </a:solidFill>
              <a:effectLst/>
              <a:latin typeface="+mn-lt"/>
              <a:ea typeface="+mn-ea"/>
              <a:cs typeface="+mn-cs"/>
            </a:rPr>
            <a:t>5</a:t>
          </a:r>
          <a:r>
            <a:rPr kumimoji="1" lang="ja-JP" altLang="ja-JP" sz="1050" b="0" i="0" baseline="0">
              <a:solidFill>
                <a:schemeClr val="dk1"/>
              </a:solidFill>
              <a:effectLst/>
              <a:latin typeface="+mn-lt"/>
              <a:ea typeface="+mn-ea"/>
              <a:cs typeface="+mn-cs"/>
            </a:rPr>
            <a:t>年度の実質公債費比率の分子は令和</a:t>
          </a:r>
          <a:r>
            <a:rPr kumimoji="1" lang="en-US" altLang="ja-JP" sz="1050" b="0" i="0" baseline="0">
              <a:solidFill>
                <a:schemeClr val="dk1"/>
              </a:solidFill>
              <a:effectLst/>
              <a:latin typeface="+mn-lt"/>
              <a:ea typeface="+mn-ea"/>
              <a:cs typeface="+mn-cs"/>
            </a:rPr>
            <a:t>4</a:t>
          </a:r>
          <a:r>
            <a:rPr kumimoji="1" lang="ja-JP" altLang="ja-JP" sz="1050" b="0" i="0" baseline="0">
              <a:solidFill>
                <a:schemeClr val="dk1"/>
              </a:solidFill>
              <a:effectLst/>
              <a:latin typeface="+mn-lt"/>
              <a:ea typeface="+mn-ea"/>
              <a:cs typeface="+mn-cs"/>
            </a:rPr>
            <a:t>年度比</a:t>
          </a:r>
          <a:r>
            <a:rPr kumimoji="1" lang="ja-JP" altLang="en-US" sz="1050" b="0" i="0" baseline="0">
              <a:solidFill>
                <a:schemeClr val="dk1"/>
              </a:solidFill>
              <a:effectLst/>
              <a:latin typeface="+mn-lt"/>
              <a:ea typeface="+mn-ea"/>
              <a:cs typeface="+mn-cs"/>
            </a:rPr>
            <a:t>△</a:t>
          </a:r>
          <a:r>
            <a:rPr kumimoji="1" lang="en-US" altLang="ja-JP" sz="1050" b="0" i="0" baseline="0">
              <a:solidFill>
                <a:schemeClr val="dk1"/>
              </a:solidFill>
              <a:effectLst/>
              <a:latin typeface="+mn-lt"/>
              <a:ea typeface="+mn-ea"/>
              <a:cs typeface="+mn-cs"/>
            </a:rPr>
            <a:t>1</a:t>
          </a:r>
          <a:r>
            <a:rPr kumimoji="1" lang="ja-JP" altLang="ja-JP" sz="1050" b="0" i="0" baseline="0">
              <a:solidFill>
                <a:schemeClr val="dk1"/>
              </a:solidFill>
              <a:effectLst/>
              <a:latin typeface="+mn-lt"/>
              <a:ea typeface="+mn-ea"/>
              <a:cs typeface="+mn-cs"/>
            </a:rPr>
            <a:t>百万円となった。　</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今後は緊防債や過疎対策事業債などの借入額の大きな事業の償還の増や、老朽化した公共施設等の更新にかかる起債発行が見込まれており、また下水道事業を中心に公営企業への繰出金が増えることで公債費に準ずる経費として実質公債費比率に算入される金額も増加する見込みであることから、当面の間、比率の悪化が懸念されるところではあるが、適債事業の取捨選択や公営企業会計の事業見直しや料金改定なども検討しながら財政運営に努めなければならない。</a:t>
          </a:r>
          <a:endParaRPr lang="ja-JP" altLang="ja-JP" sz="105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満期一括償還債の借入なし。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青森県平内町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年度は剰余金処分</a:t>
          </a:r>
          <a:r>
            <a:rPr kumimoji="1" lang="ja-JP" altLang="en-US" sz="1100" b="0" i="0" baseline="0">
              <a:solidFill>
                <a:schemeClr val="dk1"/>
              </a:solidFill>
              <a:effectLst/>
              <a:latin typeface="+mn-lt"/>
              <a:ea typeface="+mn-ea"/>
              <a:cs typeface="+mn-cs"/>
            </a:rPr>
            <a:t>による</a:t>
          </a:r>
          <a:r>
            <a:rPr kumimoji="1" lang="ja-JP" altLang="ja-JP" sz="1100" b="0" i="0" baseline="0">
              <a:solidFill>
                <a:schemeClr val="dk1"/>
              </a:solidFill>
              <a:effectLst/>
              <a:latin typeface="+mn-lt"/>
              <a:ea typeface="+mn-ea"/>
              <a:cs typeface="+mn-cs"/>
            </a:rPr>
            <a:t>財政調整基金へ積み</a:t>
          </a:r>
          <a:r>
            <a:rPr kumimoji="1" lang="ja-JP" altLang="en-US" sz="1100" b="0" i="0" baseline="0">
              <a:solidFill>
                <a:schemeClr val="dk1"/>
              </a:solidFill>
              <a:effectLst/>
              <a:latin typeface="+mn-lt"/>
              <a:ea typeface="+mn-ea"/>
              <a:cs typeface="+mn-cs"/>
            </a:rPr>
            <a:t>増し</a:t>
          </a:r>
          <a:r>
            <a:rPr kumimoji="1" lang="ja-JP" altLang="ja-JP" sz="1100" b="0" i="0" baseline="0">
              <a:solidFill>
                <a:schemeClr val="dk1"/>
              </a:solidFill>
              <a:effectLst/>
              <a:latin typeface="+mn-lt"/>
              <a:ea typeface="+mn-ea"/>
              <a:cs typeface="+mn-cs"/>
            </a:rPr>
            <a:t>等の結果、充当可能</a:t>
          </a:r>
          <a:r>
            <a:rPr kumimoji="1" lang="ja-JP" altLang="en-US" sz="1100" b="0" i="0" baseline="0">
              <a:solidFill>
                <a:schemeClr val="dk1"/>
              </a:solidFill>
              <a:effectLst/>
              <a:latin typeface="+mn-lt"/>
              <a:ea typeface="+mn-ea"/>
              <a:cs typeface="+mn-cs"/>
            </a:rPr>
            <a:t>基金は</a:t>
          </a:r>
          <a:r>
            <a:rPr kumimoji="1" lang="ja-JP" altLang="ja-JP" sz="1100" b="0" i="0" baseline="0">
              <a:solidFill>
                <a:schemeClr val="dk1"/>
              </a:solidFill>
              <a:effectLst/>
              <a:latin typeface="+mn-lt"/>
              <a:ea typeface="+mn-ea"/>
              <a:cs typeface="+mn-cs"/>
            </a:rPr>
            <a:t>増となった</a:t>
          </a:r>
          <a:r>
            <a:rPr kumimoji="1" lang="ja-JP" altLang="en-US" sz="1100" b="0" i="0" baseline="0">
              <a:solidFill>
                <a:schemeClr val="dk1"/>
              </a:solidFill>
              <a:effectLst/>
              <a:latin typeface="+mn-lt"/>
              <a:ea typeface="+mn-ea"/>
              <a:cs typeface="+mn-cs"/>
            </a:rPr>
            <a:t>が、公債費の減等による基準財政需要額算入見込額の減により、充当可能財源等（</a:t>
          </a:r>
          <a:r>
            <a:rPr kumimoji="1" lang="en-US" altLang="ja-JP" sz="1100" b="0" i="0" baseline="0">
              <a:solidFill>
                <a:schemeClr val="dk1"/>
              </a:solidFill>
              <a:effectLst/>
              <a:latin typeface="+mn-lt"/>
              <a:ea typeface="+mn-ea"/>
              <a:cs typeface="+mn-cs"/>
            </a:rPr>
            <a:t>B</a:t>
          </a:r>
          <a:r>
            <a:rPr kumimoji="1" lang="ja-JP" altLang="en-US" sz="1100" b="0" i="0" baseline="0">
              <a:solidFill>
                <a:schemeClr val="dk1"/>
              </a:solidFill>
              <a:effectLst/>
              <a:latin typeface="+mn-lt"/>
              <a:ea typeface="+mn-ea"/>
              <a:cs typeface="+mn-cs"/>
            </a:rPr>
            <a:t>）としては△</a:t>
          </a:r>
          <a:r>
            <a:rPr kumimoji="1" lang="en-US" altLang="ja-JP" sz="1100" b="0" i="0" baseline="0">
              <a:solidFill>
                <a:schemeClr val="dk1"/>
              </a:solidFill>
              <a:effectLst/>
              <a:latin typeface="+mn-lt"/>
              <a:ea typeface="+mn-ea"/>
              <a:cs typeface="+mn-cs"/>
            </a:rPr>
            <a:t>261</a:t>
          </a:r>
          <a:r>
            <a:rPr kumimoji="1" lang="ja-JP" altLang="en-US" sz="1100" b="0" i="0" baseline="0">
              <a:solidFill>
                <a:schemeClr val="dk1"/>
              </a:solidFill>
              <a:effectLst/>
              <a:latin typeface="+mn-lt"/>
              <a:ea typeface="+mn-ea"/>
              <a:cs typeface="+mn-cs"/>
            </a:rPr>
            <a:t>百万円となっており、さらに、</a:t>
          </a:r>
          <a:r>
            <a:rPr kumimoji="1" lang="ja-JP" altLang="ja-JP" sz="1100" b="0" i="0" baseline="0">
              <a:solidFill>
                <a:schemeClr val="dk1"/>
              </a:solidFill>
              <a:effectLst/>
              <a:latin typeface="+mn-lt"/>
              <a:ea typeface="+mn-ea"/>
              <a:cs typeface="+mn-cs"/>
            </a:rPr>
            <a:t>地方債現在高の</a:t>
          </a:r>
          <a:r>
            <a:rPr kumimoji="1" lang="ja-JP" altLang="en-US" sz="1100" b="0" i="0" baseline="0">
              <a:solidFill>
                <a:schemeClr val="dk1"/>
              </a:solidFill>
              <a:effectLst/>
              <a:latin typeface="+mn-lt"/>
              <a:ea typeface="+mn-ea"/>
              <a:cs typeface="+mn-cs"/>
            </a:rPr>
            <a:t>減等</a:t>
          </a:r>
          <a:r>
            <a:rPr kumimoji="1" lang="ja-JP" altLang="ja-JP" sz="1100" b="0" i="0" baseline="0">
              <a:solidFill>
                <a:schemeClr val="dk1"/>
              </a:solidFill>
              <a:effectLst/>
              <a:latin typeface="+mn-lt"/>
              <a:ea typeface="+mn-ea"/>
              <a:cs typeface="+mn-cs"/>
            </a:rPr>
            <a:t>により、将来負担額</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a:t>
          </a:r>
          <a:r>
            <a:rPr kumimoji="1" lang="ja-JP" altLang="en-US" sz="1100" b="0" i="0" baseline="0">
              <a:solidFill>
                <a:schemeClr val="dk1"/>
              </a:solidFill>
              <a:effectLst/>
              <a:latin typeface="+mn-lt"/>
              <a:ea typeface="+mn-ea"/>
              <a:cs typeface="+mn-cs"/>
            </a:rPr>
            <a:t>）としては△</a:t>
          </a:r>
          <a:r>
            <a:rPr kumimoji="1" lang="en-US" altLang="ja-JP" sz="1100" b="0" i="0" baseline="0">
              <a:solidFill>
                <a:schemeClr val="dk1"/>
              </a:solidFill>
              <a:effectLst/>
              <a:latin typeface="+mn-lt"/>
              <a:ea typeface="+mn-ea"/>
              <a:cs typeface="+mn-cs"/>
            </a:rPr>
            <a:t>324</a:t>
          </a:r>
          <a:r>
            <a:rPr kumimoji="1" lang="ja-JP" altLang="ja-JP" sz="1100" b="0" i="0" baseline="0">
              <a:solidFill>
                <a:schemeClr val="dk1"/>
              </a:solidFill>
              <a:effectLst/>
              <a:latin typeface="+mn-lt"/>
              <a:ea typeface="+mn-ea"/>
              <a:cs typeface="+mn-cs"/>
            </a:rPr>
            <a:t>百万円となったことに伴い、将来負担比率の分子は</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63</a:t>
          </a:r>
          <a:r>
            <a:rPr kumimoji="1" lang="ja-JP" altLang="ja-JP" sz="1100" b="0" i="0" baseline="0">
              <a:solidFill>
                <a:schemeClr val="dk1"/>
              </a:solidFill>
              <a:effectLst/>
              <a:latin typeface="+mn-lt"/>
              <a:ea typeface="+mn-ea"/>
              <a:cs typeface="+mn-cs"/>
            </a:rPr>
            <a:t>百万円となった。更に標準財政規模が</a:t>
          </a:r>
          <a:r>
            <a:rPr kumimoji="1" lang="ja-JP" altLang="en-US" sz="1100" b="0" i="0" baseline="0">
              <a:solidFill>
                <a:schemeClr val="dk1"/>
              </a:solidFill>
              <a:effectLst/>
              <a:latin typeface="+mn-lt"/>
              <a:ea typeface="+mn-ea"/>
              <a:cs typeface="+mn-cs"/>
            </a:rPr>
            <a:t>普通交付税額＋</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により、分母が</a:t>
          </a:r>
          <a:r>
            <a:rPr kumimoji="1" lang="ja-JP" altLang="en-US" sz="1100" b="0" i="0" baseline="0">
              <a:solidFill>
                <a:schemeClr val="dk1"/>
              </a:solidFill>
              <a:effectLst/>
              <a:latin typeface="+mn-lt"/>
              <a:ea typeface="+mn-ea"/>
              <a:cs typeface="+mn-cs"/>
            </a:rPr>
            <a:t>増え</a:t>
          </a:r>
          <a:r>
            <a:rPr kumimoji="1" lang="ja-JP" altLang="ja-JP" sz="1100" b="0" i="0" baseline="0">
              <a:solidFill>
                <a:schemeClr val="dk1"/>
              </a:solidFill>
              <a:effectLst/>
              <a:latin typeface="+mn-lt"/>
              <a:ea typeface="+mn-ea"/>
              <a:cs typeface="+mn-cs"/>
            </a:rPr>
            <a:t>る形となったため相対的に比率が</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がる結果となった。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公営企業債等繰出金見込額は減少</a:t>
          </a:r>
          <a:r>
            <a:rPr kumimoji="1" lang="ja-JP" altLang="en-US" sz="1100" b="0" i="0" baseline="0">
              <a:solidFill>
                <a:schemeClr val="dk1"/>
              </a:solidFill>
              <a:effectLst/>
              <a:latin typeface="+mn-lt"/>
              <a:ea typeface="+mn-ea"/>
              <a:cs typeface="+mn-cs"/>
            </a:rPr>
            <a:t>しているが</a:t>
          </a:r>
          <a:r>
            <a:rPr kumimoji="1" lang="ja-JP" altLang="ja-JP" sz="1100" b="0" i="0" baseline="0">
              <a:solidFill>
                <a:schemeClr val="dk1"/>
              </a:solidFill>
              <a:effectLst/>
              <a:latin typeface="+mn-lt"/>
              <a:ea typeface="+mn-ea"/>
              <a:cs typeface="+mn-cs"/>
            </a:rPr>
            <a:t>、依然として高い水準にあり、地方債現在高も徐々に増加していく見通しであることから、今後とも地方債発行の抑制や公営企業会計事業の抜本的見直しによる基準外繰出金の抑制に努めていかなければならな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青森県平内町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b="0" i="0" baseline="0">
              <a:solidFill>
                <a:schemeClr val="dk1"/>
              </a:solidFill>
              <a:effectLst/>
              <a:latin typeface="+mn-lt"/>
              <a:ea typeface="+mn-ea"/>
              <a:cs typeface="+mn-cs"/>
            </a:rPr>
            <a:t>主な増要因は、財政調整基金へ歳計剰余金処分として</a:t>
          </a:r>
          <a:r>
            <a:rPr kumimoji="1" lang="en-US" altLang="ja-JP" sz="1050" b="0" i="0" baseline="0">
              <a:solidFill>
                <a:schemeClr val="dk1"/>
              </a:solidFill>
              <a:effectLst/>
              <a:latin typeface="+mn-lt"/>
              <a:ea typeface="+mn-ea"/>
              <a:cs typeface="+mn-cs"/>
            </a:rPr>
            <a:t>80</a:t>
          </a:r>
          <a:r>
            <a:rPr kumimoji="1" lang="ja-JP" altLang="ja-JP" sz="1050" b="0" i="0" baseline="0">
              <a:solidFill>
                <a:schemeClr val="dk1"/>
              </a:solidFill>
              <a:effectLst/>
              <a:latin typeface="+mn-lt"/>
              <a:ea typeface="+mn-ea"/>
              <a:cs typeface="+mn-cs"/>
            </a:rPr>
            <a:t>百万円、</a:t>
          </a:r>
          <a:r>
            <a:rPr kumimoji="1" lang="ja-JP" altLang="en-US" sz="1050" b="0" i="0" baseline="0">
              <a:solidFill>
                <a:schemeClr val="dk1"/>
              </a:solidFill>
              <a:effectLst/>
              <a:latin typeface="+mn-lt"/>
              <a:ea typeface="+mn-ea"/>
              <a:cs typeface="+mn-cs"/>
            </a:rPr>
            <a:t>減債基金へ臨時財政対策債償還に係る交付税措置の前倒し分として約</a:t>
          </a:r>
          <a:r>
            <a:rPr kumimoji="1" lang="en-US" altLang="ja-JP" sz="1050" b="0" i="0" baseline="0">
              <a:solidFill>
                <a:schemeClr val="dk1"/>
              </a:solidFill>
              <a:effectLst/>
              <a:latin typeface="+mn-lt"/>
              <a:ea typeface="+mn-ea"/>
              <a:cs typeface="+mn-cs"/>
            </a:rPr>
            <a:t>16</a:t>
          </a:r>
          <a:r>
            <a:rPr kumimoji="1" lang="ja-JP" altLang="ja-JP" sz="1050" b="0" i="0" baseline="0">
              <a:solidFill>
                <a:schemeClr val="dk1"/>
              </a:solidFill>
              <a:effectLst/>
              <a:latin typeface="+mn-lt"/>
              <a:ea typeface="+mn-ea"/>
              <a:cs typeface="+mn-cs"/>
            </a:rPr>
            <a:t>百万円、特定目的基金である森林環境基金</a:t>
          </a:r>
          <a:r>
            <a:rPr kumimoji="1" lang="ja-JP" altLang="en-US" sz="1050" b="0" i="0" baseline="0">
              <a:solidFill>
                <a:schemeClr val="dk1"/>
              </a:solidFill>
              <a:effectLst/>
              <a:latin typeface="+mn-lt"/>
              <a:ea typeface="+mn-ea"/>
              <a:cs typeface="+mn-cs"/>
            </a:rPr>
            <a:t>へ約</a:t>
          </a:r>
          <a:r>
            <a:rPr kumimoji="1" lang="en-US" altLang="ja-JP" sz="1050" b="0" i="0" baseline="0">
              <a:solidFill>
                <a:schemeClr val="dk1"/>
              </a:solidFill>
              <a:effectLst/>
              <a:latin typeface="+mn-lt"/>
              <a:ea typeface="+mn-ea"/>
              <a:cs typeface="+mn-cs"/>
            </a:rPr>
            <a:t>7</a:t>
          </a:r>
          <a:r>
            <a:rPr kumimoji="1" lang="ja-JP" altLang="ja-JP" sz="1050" b="0" i="0" baseline="0">
              <a:solidFill>
                <a:schemeClr val="dk1"/>
              </a:solidFill>
              <a:effectLst/>
              <a:latin typeface="+mn-lt"/>
              <a:ea typeface="+mn-ea"/>
              <a:cs typeface="+mn-cs"/>
            </a:rPr>
            <a:t>百万円</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下水道事業債償還基金へ</a:t>
          </a:r>
          <a:r>
            <a:rPr kumimoji="1" lang="ja-JP" altLang="en-US" sz="1050" b="0" i="0" baseline="0">
              <a:solidFill>
                <a:schemeClr val="dk1"/>
              </a:solidFill>
              <a:effectLst/>
              <a:latin typeface="+mn-lt"/>
              <a:ea typeface="+mn-ea"/>
              <a:cs typeface="+mn-cs"/>
            </a:rPr>
            <a:t>約</a:t>
          </a:r>
          <a:r>
            <a:rPr kumimoji="1" lang="en-US" altLang="ja-JP" sz="1050" b="0" i="0" baseline="0">
              <a:solidFill>
                <a:schemeClr val="dk1"/>
              </a:solidFill>
              <a:effectLst/>
              <a:latin typeface="+mn-lt"/>
              <a:ea typeface="+mn-ea"/>
              <a:cs typeface="+mn-cs"/>
            </a:rPr>
            <a:t>2</a:t>
          </a:r>
          <a:r>
            <a:rPr kumimoji="1" lang="ja-JP" altLang="ja-JP" sz="1050" b="0" i="0" baseline="0">
              <a:solidFill>
                <a:schemeClr val="dk1"/>
              </a:solidFill>
              <a:effectLst/>
              <a:latin typeface="+mn-lt"/>
              <a:ea typeface="+mn-ea"/>
              <a:cs typeface="+mn-cs"/>
            </a:rPr>
            <a:t>百万円積み立てたことであ</a:t>
          </a:r>
          <a:r>
            <a:rPr kumimoji="1" lang="ja-JP" altLang="en-US" sz="1050" b="0" i="0" baseline="0">
              <a:solidFill>
                <a:schemeClr val="dk1"/>
              </a:solidFill>
              <a:effectLst/>
              <a:latin typeface="+mn-lt"/>
              <a:ea typeface="+mn-ea"/>
              <a:cs typeface="+mn-cs"/>
            </a:rPr>
            <a:t>る。</a:t>
          </a:r>
          <a:endParaRPr kumimoji="1" lang="en-US" altLang="ja-JP" sz="105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一方</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主な減要因は、財政調整基金</a:t>
          </a:r>
          <a:r>
            <a:rPr kumimoji="1" lang="ja-JP" altLang="en-US" sz="1050" b="0" i="0" baseline="0">
              <a:solidFill>
                <a:schemeClr val="dk1"/>
              </a:solidFill>
              <a:effectLst/>
              <a:latin typeface="+mn-lt"/>
              <a:ea typeface="+mn-ea"/>
              <a:cs typeface="+mn-cs"/>
            </a:rPr>
            <a:t>のうち約</a:t>
          </a:r>
          <a:r>
            <a:rPr kumimoji="1" lang="en-US" altLang="ja-JP" sz="1050" b="0" i="0" baseline="0">
              <a:solidFill>
                <a:schemeClr val="dk1"/>
              </a:solidFill>
              <a:effectLst/>
              <a:latin typeface="+mn-lt"/>
              <a:ea typeface="+mn-ea"/>
              <a:cs typeface="+mn-cs"/>
            </a:rPr>
            <a:t>25</a:t>
          </a:r>
          <a:r>
            <a:rPr kumimoji="1" lang="ja-JP" altLang="ja-JP" sz="1050" b="0" i="0" baseline="0">
              <a:solidFill>
                <a:schemeClr val="dk1"/>
              </a:solidFill>
              <a:effectLst/>
              <a:latin typeface="+mn-lt"/>
              <a:ea typeface="+mn-ea"/>
              <a:cs typeface="+mn-cs"/>
            </a:rPr>
            <a:t>百万円を財源</a:t>
          </a:r>
          <a:r>
            <a:rPr kumimoji="1" lang="ja-JP" altLang="en-US" sz="1050" b="0" i="0" baseline="0">
              <a:solidFill>
                <a:schemeClr val="dk1"/>
              </a:solidFill>
              <a:effectLst/>
              <a:latin typeface="+mn-lt"/>
              <a:ea typeface="+mn-ea"/>
              <a:cs typeface="+mn-cs"/>
            </a:rPr>
            <a:t>不足</a:t>
          </a:r>
          <a:r>
            <a:rPr kumimoji="1" lang="ja-JP" altLang="ja-JP" sz="1050" b="0" i="0" baseline="0">
              <a:solidFill>
                <a:schemeClr val="dk1"/>
              </a:solidFill>
              <a:effectLst/>
              <a:latin typeface="+mn-lt"/>
              <a:ea typeface="+mn-ea"/>
              <a:cs typeface="+mn-cs"/>
            </a:rPr>
            <a:t>分として、下水道事業債償還基金のうち</a:t>
          </a:r>
          <a:r>
            <a:rPr kumimoji="1" lang="ja-JP" altLang="en-US" sz="1050" b="0" i="0" baseline="0">
              <a:solidFill>
                <a:schemeClr val="dk1"/>
              </a:solidFill>
              <a:effectLst/>
              <a:latin typeface="+mn-lt"/>
              <a:ea typeface="+mn-ea"/>
              <a:cs typeface="+mn-cs"/>
            </a:rPr>
            <a:t>約</a:t>
          </a:r>
          <a:r>
            <a:rPr kumimoji="1" lang="en-US" altLang="ja-JP" sz="1050" b="0" i="0" baseline="0">
              <a:solidFill>
                <a:schemeClr val="dk1"/>
              </a:solidFill>
              <a:effectLst/>
              <a:latin typeface="+mn-lt"/>
              <a:ea typeface="+mn-ea"/>
              <a:cs typeface="+mn-cs"/>
            </a:rPr>
            <a:t>4</a:t>
          </a:r>
          <a:r>
            <a:rPr kumimoji="1" lang="ja-JP" altLang="ja-JP" sz="1050" b="0" i="0" baseline="0">
              <a:solidFill>
                <a:schemeClr val="dk1"/>
              </a:solidFill>
              <a:effectLst/>
              <a:latin typeface="+mn-lt"/>
              <a:ea typeface="+mn-ea"/>
              <a:cs typeface="+mn-cs"/>
            </a:rPr>
            <a:t>百万円を償還財源として取り崩したことである。</a:t>
          </a:r>
          <a:endParaRPr lang="ja-JP" altLang="ja-JP" sz="1050">
            <a:effectLst/>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b="0" i="0" baseline="0">
              <a:solidFill>
                <a:schemeClr val="dk1"/>
              </a:solidFill>
              <a:effectLst/>
              <a:latin typeface="+mn-lt"/>
              <a:ea typeface="+mn-ea"/>
              <a:cs typeface="+mn-cs"/>
            </a:rPr>
            <a:t>財政調整基金は、地方交付税の減や災害発生時の対応、社会保障関係経費の増大に備え、</a:t>
          </a:r>
          <a:r>
            <a:rPr kumimoji="1" lang="ja-JP" altLang="en-US" sz="1050" b="0" i="0" baseline="0">
              <a:solidFill>
                <a:schemeClr val="dk1"/>
              </a:solidFill>
              <a:effectLst/>
              <a:latin typeface="+mn-lt"/>
              <a:ea typeface="+mn-ea"/>
              <a:cs typeface="+mn-cs"/>
            </a:rPr>
            <a:t>取り崩し等に配慮しながらには</a:t>
          </a:r>
          <a:r>
            <a:rPr kumimoji="1" lang="ja-JP" altLang="ja-JP" sz="1050" b="0" i="0" baseline="0">
              <a:solidFill>
                <a:schemeClr val="dk1"/>
              </a:solidFill>
              <a:effectLst/>
              <a:latin typeface="+mn-lt"/>
              <a:ea typeface="+mn-ea"/>
              <a:cs typeface="+mn-cs"/>
            </a:rPr>
            <a:t>積み立てを考えたい。</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減債基金は、将来の公債費負担を勘案し、経費削減等により捻出した財源を長期的に積み立てを行い、公債費負担の平準化のため、財政状況を見ながら徐々に取り崩しを行う見通しである。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その他特定目的基金については、公共施設等整備基金は公共施設等の整備にかかる需要が増大</a:t>
          </a:r>
          <a:r>
            <a:rPr kumimoji="1" lang="ja-JP" altLang="en-US" sz="1050" b="0" i="0" baseline="0">
              <a:solidFill>
                <a:schemeClr val="dk1"/>
              </a:solidFill>
              <a:effectLst/>
              <a:latin typeface="+mn-lt"/>
              <a:ea typeface="+mn-ea"/>
              <a:cs typeface="+mn-cs"/>
            </a:rPr>
            <a:t>する</a:t>
          </a:r>
          <a:r>
            <a:rPr kumimoji="1" lang="ja-JP" altLang="ja-JP" sz="1050" b="0" i="0" baseline="0">
              <a:solidFill>
                <a:schemeClr val="dk1"/>
              </a:solidFill>
              <a:effectLst/>
              <a:latin typeface="+mn-lt"/>
              <a:ea typeface="+mn-ea"/>
              <a:cs typeface="+mn-cs"/>
            </a:rPr>
            <a:t>際に取り崩しを行う考えであ</a:t>
          </a:r>
          <a:r>
            <a:rPr kumimoji="1" lang="ja-JP" altLang="en-US" sz="1050" b="0" i="0" baseline="0">
              <a:solidFill>
                <a:schemeClr val="dk1"/>
              </a:solidFill>
              <a:effectLst/>
              <a:latin typeface="+mn-lt"/>
              <a:ea typeface="+mn-ea"/>
              <a:cs typeface="+mn-cs"/>
            </a:rPr>
            <a:t>り、それ</a:t>
          </a:r>
          <a:r>
            <a:rPr kumimoji="1" lang="ja-JP" altLang="ja-JP" sz="1050" b="0" i="0" baseline="0">
              <a:solidFill>
                <a:schemeClr val="dk1"/>
              </a:solidFill>
              <a:effectLst/>
              <a:latin typeface="+mn-lt"/>
              <a:ea typeface="+mn-ea"/>
              <a:cs typeface="+mn-cs"/>
            </a:rPr>
            <a:t>以外の基金は現状を維持する見通しで</a:t>
          </a:r>
          <a:r>
            <a:rPr kumimoji="1" lang="ja-JP" altLang="en-US" sz="1050" b="0" i="0" baseline="0">
              <a:solidFill>
                <a:schemeClr val="dk1"/>
              </a:solidFill>
              <a:effectLst/>
              <a:latin typeface="+mn-lt"/>
              <a:ea typeface="+mn-ea"/>
              <a:cs typeface="+mn-cs"/>
            </a:rPr>
            <a:t>あ</a:t>
          </a:r>
          <a:r>
            <a:rPr kumimoji="1" lang="ja-JP" altLang="ja-JP" sz="1050" b="0" i="0" baseline="0">
              <a:solidFill>
                <a:schemeClr val="dk1"/>
              </a:solidFill>
              <a:effectLst/>
              <a:latin typeface="+mn-lt"/>
              <a:ea typeface="+mn-ea"/>
              <a:cs typeface="+mn-cs"/>
            </a:rPr>
            <a:t>る。</a:t>
          </a:r>
          <a:endParaRPr lang="ja-JP" altLang="ja-JP" sz="1050">
            <a:effectLst/>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・公共施設等整備基金：町が行う公共施設、その他の施設の整備に要する経費の財源に充てる。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・地域づくり特別事業基金：地域の実情をふまえ、個性豊かな魅力ある地域づくりを行い、町の活性化を推進する。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・地域福祉基金：高齢者の居宅における福祉の増進に関する事業等を行う団体に対する補助等を行い、高齢者福祉の増進を図る。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・森林環境基金：森林環境譲与税を森林経営管理のための経費の財源に充てる。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・下水道事業債償還基金：公共用水域の水質保全と町民の生活環境の向上を図るために生活排水等の処理施設を整備する事業に関する下水道事業債の元利償還に要する経費の財源に充てる。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・公共施設等整備基金：</a:t>
          </a:r>
          <a:r>
            <a:rPr kumimoji="1" lang="ja-JP" altLang="en-US" sz="1050" b="0" i="0" baseline="0">
              <a:solidFill>
                <a:schemeClr val="dk1"/>
              </a:solidFill>
              <a:effectLst/>
              <a:latin typeface="+mn-lt"/>
              <a:ea typeface="+mn-ea"/>
              <a:cs typeface="+mn-cs"/>
            </a:rPr>
            <a:t>５</a:t>
          </a:r>
          <a:r>
            <a:rPr kumimoji="1" lang="ja-JP" altLang="ja-JP" sz="1050" b="0" i="0" baseline="0">
              <a:solidFill>
                <a:schemeClr val="dk1"/>
              </a:solidFill>
              <a:effectLst/>
              <a:latin typeface="+mn-lt"/>
              <a:ea typeface="+mn-ea"/>
              <a:cs typeface="+mn-cs"/>
            </a:rPr>
            <a:t>年度は、基金運用益のみを積み立てたため増となっている。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・森林環境基金：森林環境譲与税のうち森林経営管理のための経費へ充当した残りを積み立てたため増となっている。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・下水道事業債償還基金：県からの補助金を原資に約</a:t>
          </a:r>
          <a:r>
            <a:rPr kumimoji="1" lang="en-US" altLang="ja-JP" sz="1050" b="0" i="0" baseline="0">
              <a:solidFill>
                <a:schemeClr val="dk1"/>
              </a:solidFill>
              <a:effectLst/>
              <a:latin typeface="+mn-lt"/>
              <a:ea typeface="+mn-ea"/>
              <a:cs typeface="+mn-cs"/>
            </a:rPr>
            <a:t>4</a:t>
          </a:r>
          <a:r>
            <a:rPr kumimoji="1" lang="ja-JP" altLang="ja-JP" sz="1050" b="0" i="0" baseline="0">
              <a:solidFill>
                <a:schemeClr val="dk1"/>
              </a:solidFill>
              <a:effectLst/>
              <a:latin typeface="+mn-lt"/>
              <a:ea typeface="+mn-ea"/>
              <a:cs typeface="+mn-cs"/>
            </a:rPr>
            <a:t>百万円を積み立てる一方で、前年度積み立て分を取り崩して下水道事業債の償還財源に充てていることから、ほぼ横ばいで推移するものであるが、</a:t>
          </a:r>
          <a:r>
            <a:rPr kumimoji="1" lang="ja-JP" altLang="en-US" sz="1050" b="0" i="0" baseline="0">
              <a:solidFill>
                <a:schemeClr val="dk1"/>
              </a:solidFill>
              <a:effectLst/>
              <a:latin typeface="+mn-lt"/>
              <a:ea typeface="+mn-ea"/>
              <a:cs typeface="+mn-cs"/>
            </a:rPr>
            <a:t>５</a:t>
          </a:r>
          <a:r>
            <a:rPr kumimoji="1" lang="ja-JP" altLang="ja-JP" sz="1050" b="0" i="0" baseline="0">
              <a:solidFill>
                <a:schemeClr val="dk1"/>
              </a:solidFill>
              <a:effectLst/>
              <a:latin typeface="+mn-lt"/>
              <a:ea typeface="+mn-ea"/>
              <a:cs typeface="+mn-cs"/>
            </a:rPr>
            <a:t>年度中の積み立てと取崩しで</a:t>
          </a:r>
          <a:r>
            <a:rPr kumimoji="1" lang="ja-JP" altLang="en-US" sz="1050" b="0" i="0" baseline="0">
              <a:solidFill>
                <a:schemeClr val="dk1"/>
              </a:solidFill>
              <a:effectLst/>
              <a:latin typeface="+mn-lt"/>
              <a:ea typeface="+mn-ea"/>
              <a:cs typeface="+mn-cs"/>
            </a:rPr>
            <a:t>減</a:t>
          </a:r>
          <a:r>
            <a:rPr kumimoji="1" lang="ja-JP" altLang="ja-JP" sz="1050" b="0" i="0" baseline="0">
              <a:solidFill>
                <a:schemeClr val="dk1"/>
              </a:solidFill>
              <a:effectLst/>
              <a:latin typeface="+mn-lt"/>
              <a:ea typeface="+mn-ea"/>
              <a:cs typeface="+mn-cs"/>
            </a:rPr>
            <a:t>となっている。</a:t>
          </a:r>
          <a:endParaRPr lang="ja-JP" altLang="ja-JP" sz="1050">
            <a:effectLst/>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・公共施設等整備基金：前述の増減理由に記載のあるとおり、将来の財政需要を見極め、引き続き経費削減等により捻出した財源を積み立てしながら、公共施設等の整備にかかる需要が増大</a:t>
          </a:r>
          <a:r>
            <a:rPr kumimoji="1" lang="ja-JP" altLang="en-US" sz="1050" b="0" i="0" baseline="0">
              <a:solidFill>
                <a:schemeClr val="dk1"/>
              </a:solidFill>
              <a:effectLst/>
              <a:latin typeface="+mn-lt"/>
              <a:ea typeface="+mn-ea"/>
              <a:cs typeface="+mn-cs"/>
            </a:rPr>
            <a:t>する</a:t>
          </a:r>
          <a:r>
            <a:rPr kumimoji="1" lang="ja-JP" altLang="ja-JP" sz="1050" b="0" i="0" baseline="0">
              <a:solidFill>
                <a:schemeClr val="dk1"/>
              </a:solidFill>
              <a:effectLst/>
              <a:latin typeface="+mn-lt"/>
              <a:ea typeface="+mn-ea"/>
              <a:cs typeface="+mn-cs"/>
            </a:rPr>
            <a:t>際に取り崩しを行う見通しである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・その他の特定目的基金：前述の増減理由に記載のあるとおり、今後も推移していく見通しであることから、基金残高は特段の理由がない限り、ほぼ横ばいになると見込んでいる。</a:t>
          </a:r>
          <a:endParaRPr lang="ja-JP" altLang="ja-JP" sz="1050">
            <a:effectLst/>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b="0" i="0" baseline="0">
              <a:solidFill>
                <a:schemeClr val="dk1"/>
              </a:solidFill>
              <a:effectLst/>
              <a:latin typeface="+mn-lt"/>
              <a:ea typeface="+mn-ea"/>
              <a:cs typeface="+mn-cs"/>
            </a:rPr>
            <a:t>地方交付税額の減や災害発生時の対応、社会保障関係経費の増大などに備え積み立てを行っており、令和</a:t>
          </a:r>
          <a:r>
            <a:rPr kumimoji="1" lang="en-US" altLang="ja-JP" sz="1050" b="0" i="0" baseline="0">
              <a:solidFill>
                <a:schemeClr val="dk1"/>
              </a:solidFill>
              <a:effectLst/>
              <a:latin typeface="+mn-lt"/>
              <a:ea typeface="+mn-ea"/>
              <a:cs typeface="+mn-cs"/>
            </a:rPr>
            <a:t>5</a:t>
          </a:r>
          <a:r>
            <a:rPr kumimoji="1" lang="ja-JP" altLang="ja-JP" sz="1050" b="0" i="0" baseline="0">
              <a:solidFill>
                <a:schemeClr val="dk1"/>
              </a:solidFill>
              <a:effectLst/>
              <a:latin typeface="+mn-lt"/>
              <a:ea typeface="+mn-ea"/>
              <a:cs typeface="+mn-cs"/>
            </a:rPr>
            <a:t>年度は</a:t>
          </a:r>
          <a:r>
            <a:rPr kumimoji="1" lang="ja-JP" altLang="en-US" sz="1050" b="0" i="0" baseline="0">
              <a:solidFill>
                <a:schemeClr val="dk1"/>
              </a:solidFill>
              <a:effectLst/>
              <a:latin typeface="+mn-lt"/>
              <a:ea typeface="+mn-ea"/>
              <a:cs typeface="+mn-cs"/>
            </a:rPr>
            <a:t>財源不足分として</a:t>
          </a:r>
          <a:r>
            <a:rPr kumimoji="1" lang="ja-JP" altLang="ja-JP" sz="1050" b="0" i="0" baseline="0">
              <a:solidFill>
                <a:schemeClr val="dk1"/>
              </a:solidFill>
              <a:effectLst/>
              <a:latin typeface="+mn-lt"/>
              <a:ea typeface="+mn-ea"/>
              <a:cs typeface="+mn-cs"/>
            </a:rPr>
            <a:t>約</a:t>
          </a:r>
          <a:r>
            <a:rPr kumimoji="1" lang="en-US" altLang="ja-JP" sz="1050" b="0" i="0" baseline="0">
              <a:solidFill>
                <a:schemeClr val="dk1"/>
              </a:solidFill>
              <a:effectLst/>
              <a:latin typeface="+mn-lt"/>
              <a:ea typeface="+mn-ea"/>
              <a:cs typeface="+mn-cs"/>
            </a:rPr>
            <a:t>25</a:t>
          </a:r>
          <a:r>
            <a:rPr kumimoji="1" lang="ja-JP" altLang="ja-JP" sz="1050" b="0" i="0" baseline="0">
              <a:solidFill>
                <a:schemeClr val="dk1"/>
              </a:solidFill>
              <a:effectLst/>
              <a:latin typeface="+mn-lt"/>
              <a:ea typeface="+mn-ea"/>
              <a:cs typeface="+mn-cs"/>
            </a:rPr>
            <a:t>百万円を</a:t>
          </a:r>
          <a:r>
            <a:rPr kumimoji="1" lang="ja-JP" altLang="en-US" sz="1050" b="0" i="0" baseline="0">
              <a:solidFill>
                <a:schemeClr val="dk1"/>
              </a:solidFill>
              <a:effectLst/>
              <a:latin typeface="+mn-lt"/>
              <a:ea typeface="+mn-ea"/>
              <a:cs typeface="+mn-cs"/>
            </a:rPr>
            <a:t>取り崩したものの、</a:t>
          </a:r>
          <a:r>
            <a:rPr kumimoji="1" lang="ja-JP" altLang="ja-JP" sz="1050" b="0" i="0" baseline="0">
              <a:solidFill>
                <a:schemeClr val="dk1"/>
              </a:solidFill>
              <a:effectLst/>
              <a:latin typeface="+mn-lt"/>
              <a:ea typeface="+mn-ea"/>
              <a:cs typeface="+mn-cs"/>
            </a:rPr>
            <a:t>基金運用益と剰余金処分の</a:t>
          </a:r>
          <a:r>
            <a:rPr kumimoji="1" lang="ja-JP" altLang="en-US" sz="1050" b="0" i="0" baseline="0">
              <a:solidFill>
                <a:schemeClr val="dk1"/>
              </a:solidFill>
              <a:effectLst/>
              <a:latin typeface="+mn-lt"/>
              <a:ea typeface="+mn-ea"/>
              <a:cs typeface="+mn-cs"/>
            </a:rPr>
            <a:t>約</a:t>
          </a:r>
          <a:r>
            <a:rPr kumimoji="1" lang="en-US" altLang="ja-JP" sz="1050" b="0" i="0" baseline="0">
              <a:solidFill>
                <a:schemeClr val="dk1"/>
              </a:solidFill>
              <a:effectLst/>
              <a:latin typeface="+mn-lt"/>
              <a:ea typeface="+mn-ea"/>
              <a:cs typeface="+mn-cs"/>
            </a:rPr>
            <a:t>80</a:t>
          </a:r>
          <a:r>
            <a:rPr kumimoji="1" lang="ja-JP" altLang="ja-JP" sz="1050" b="0" i="0" baseline="0">
              <a:solidFill>
                <a:schemeClr val="dk1"/>
              </a:solidFill>
              <a:effectLst/>
              <a:latin typeface="+mn-lt"/>
              <a:ea typeface="+mn-ea"/>
              <a:cs typeface="+mn-cs"/>
            </a:rPr>
            <a:t>百万円を積み立てたため増となっている。</a:t>
          </a:r>
          <a:endParaRPr lang="ja-JP" altLang="ja-JP" sz="1050">
            <a:effectLst/>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b="0" i="0" baseline="0">
              <a:solidFill>
                <a:schemeClr val="dk1"/>
              </a:solidFill>
              <a:effectLst/>
              <a:latin typeface="+mn-lt"/>
              <a:ea typeface="+mn-ea"/>
              <a:cs typeface="+mn-cs"/>
            </a:rPr>
            <a:t>将来需要が見込まれる減債基金や公共施設等整備基金（特定目的基金）を重点的に積み増し、基金運用益のみの積み立てをしてきたところであるが、公債費の増や、老朽化した施設の更新についての財源等を考慮し、財政調整基金に積み立てることも検討していきたい。</a:t>
          </a:r>
          <a:endParaRPr lang="ja-JP" altLang="ja-JP" sz="1050">
            <a:effectLst/>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b="0" i="0" baseline="0">
              <a:solidFill>
                <a:schemeClr val="dk1"/>
              </a:solidFill>
              <a:effectLst/>
              <a:latin typeface="+mn-lt"/>
              <a:ea typeface="+mn-ea"/>
              <a:cs typeface="+mn-cs"/>
            </a:rPr>
            <a:t>老朽化した消防庁舎や防災</a:t>
          </a:r>
          <a:r>
            <a:rPr kumimoji="1" lang="ja-JP" altLang="en-US" sz="1050" b="0" i="0" baseline="0">
              <a:solidFill>
                <a:schemeClr val="dk1"/>
              </a:solidFill>
              <a:effectLst/>
              <a:latin typeface="+mn-lt"/>
              <a:ea typeface="+mn-ea"/>
              <a:cs typeface="+mn-cs"/>
            </a:rPr>
            <a:t>行政用</a:t>
          </a:r>
          <a:r>
            <a:rPr kumimoji="1" lang="ja-JP" altLang="ja-JP" sz="1050" b="0" i="0" baseline="0">
              <a:solidFill>
                <a:schemeClr val="dk1"/>
              </a:solidFill>
              <a:effectLst/>
              <a:latin typeface="+mn-lt"/>
              <a:ea typeface="+mn-ea"/>
              <a:cs typeface="+mn-cs"/>
            </a:rPr>
            <a:t>無線</a:t>
          </a:r>
          <a:r>
            <a:rPr kumimoji="1" lang="ja-JP" altLang="en-US" sz="1050" b="0" i="0" baseline="0">
              <a:solidFill>
                <a:schemeClr val="dk1"/>
              </a:solidFill>
              <a:effectLst/>
              <a:latin typeface="+mn-lt"/>
              <a:ea typeface="+mn-ea"/>
              <a:cs typeface="+mn-cs"/>
            </a:rPr>
            <a:t>等</a:t>
          </a:r>
          <a:r>
            <a:rPr kumimoji="1" lang="ja-JP" altLang="ja-JP" sz="1050" b="0" i="0" baseline="0">
              <a:solidFill>
                <a:schemeClr val="dk1"/>
              </a:solidFill>
              <a:effectLst/>
              <a:latin typeface="+mn-lt"/>
              <a:ea typeface="+mn-ea"/>
              <a:cs typeface="+mn-cs"/>
            </a:rPr>
            <a:t>の</a:t>
          </a:r>
          <a:r>
            <a:rPr kumimoji="1" lang="ja-JP" altLang="en-US" sz="1050" b="0" i="0" baseline="0">
              <a:solidFill>
                <a:schemeClr val="dk1"/>
              </a:solidFill>
              <a:effectLst/>
              <a:latin typeface="+mn-lt"/>
              <a:ea typeface="+mn-ea"/>
              <a:cs typeface="+mn-cs"/>
            </a:rPr>
            <a:t>公共施設の</a:t>
          </a:r>
          <a:r>
            <a:rPr kumimoji="1" lang="ja-JP" altLang="ja-JP" sz="1050" b="0" i="0" baseline="0">
              <a:solidFill>
                <a:schemeClr val="dk1"/>
              </a:solidFill>
              <a:effectLst/>
              <a:latin typeface="+mn-lt"/>
              <a:ea typeface="+mn-ea"/>
              <a:cs typeface="+mn-cs"/>
            </a:rPr>
            <a:t>更新</a:t>
          </a:r>
          <a:r>
            <a:rPr kumimoji="1" lang="ja-JP" altLang="en-US" sz="1050" b="0" i="0" baseline="0">
              <a:solidFill>
                <a:schemeClr val="dk1"/>
              </a:solidFill>
              <a:effectLst/>
              <a:latin typeface="+mn-lt"/>
              <a:ea typeface="+mn-ea"/>
              <a:cs typeface="+mn-cs"/>
            </a:rPr>
            <a:t>等</a:t>
          </a:r>
          <a:r>
            <a:rPr kumimoji="1" lang="ja-JP" altLang="ja-JP" sz="1050" b="0" i="0" baseline="0">
              <a:solidFill>
                <a:schemeClr val="dk1"/>
              </a:solidFill>
              <a:effectLst/>
              <a:latin typeface="+mn-lt"/>
              <a:ea typeface="+mn-ea"/>
              <a:cs typeface="+mn-cs"/>
            </a:rPr>
            <a:t>により、地方債残高が増加していることから、本庁舎の更新工事等による将来の更なる公債費負担に備えて積み立てを行っており、</a:t>
          </a:r>
          <a:r>
            <a:rPr kumimoji="1" lang="ja-JP" altLang="en-US" sz="1050" b="0" i="0" baseline="0">
              <a:solidFill>
                <a:schemeClr val="dk1"/>
              </a:solidFill>
              <a:effectLst/>
              <a:latin typeface="+mn-lt"/>
              <a:ea typeface="+mn-ea"/>
              <a:cs typeface="+mn-cs"/>
            </a:rPr>
            <a:t>５</a:t>
          </a:r>
          <a:r>
            <a:rPr kumimoji="1" lang="ja-JP" altLang="ja-JP" sz="1050" b="0" i="0" baseline="0">
              <a:solidFill>
                <a:schemeClr val="dk1"/>
              </a:solidFill>
              <a:effectLst/>
              <a:latin typeface="+mn-lt"/>
              <a:ea typeface="+mn-ea"/>
              <a:cs typeface="+mn-cs"/>
            </a:rPr>
            <a:t>年度は、基金運用益</a:t>
          </a:r>
          <a:r>
            <a:rPr kumimoji="1" lang="ja-JP" altLang="en-US" sz="1050" b="0" i="0" baseline="0">
              <a:solidFill>
                <a:schemeClr val="dk1"/>
              </a:solidFill>
              <a:effectLst/>
              <a:latin typeface="+mn-lt"/>
              <a:ea typeface="+mn-ea"/>
              <a:cs typeface="+mn-cs"/>
            </a:rPr>
            <a:t>と</a:t>
          </a:r>
          <a:r>
            <a:rPr kumimoji="1" lang="ja-JP" altLang="ja-JP" sz="1050" b="0" i="0" baseline="0">
              <a:solidFill>
                <a:schemeClr val="dk1"/>
              </a:solidFill>
              <a:effectLst/>
              <a:latin typeface="+mn-lt"/>
              <a:ea typeface="+mn-ea"/>
              <a:cs typeface="+mn-cs"/>
            </a:rPr>
            <a:t>臨時財政対策債償還に係る交付税措置の前倒し分として約</a:t>
          </a:r>
          <a:r>
            <a:rPr kumimoji="1" lang="en-US" altLang="ja-JP" sz="1050" b="0" i="0" baseline="0">
              <a:solidFill>
                <a:schemeClr val="dk1"/>
              </a:solidFill>
              <a:effectLst/>
              <a:latin typeface="+mn-lt"/>
              <a:ea typeface="+mn-ea"/>
              <a:cs typeface="+mn-cs"/>
            </a:rPr>
            <a:t>16</a:t>
          </a:r>
          <a:r>
            <a:rPr kumimoji="1" lang="ja-JP" altLang="ja-JP" sz="1050" b="0" i="0" baseline="0">
              <a:solidFill>
                <a:schemeClr val="dk1"/>
              </a:solidFill>
              <a:effectLst/>
              <a:latin typeface="+mn-lt"/>
              <a:ea typeface="+mn-ea"/>
              <a:cs typeface="+mn-cs"/>
            </a:rPr>
            <a:t>百万円を積み立てたため増となっている。</a:t>
          </a:r>
          <a:endParaRPr lang="ja-JP" altLang="ja-JP" sz="1050">
            <a:effectLst/>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b="0" i="0" baseline="0">
              <a:solidFill>
                <a:schemeClr val="dk1"/>
              </a:solidFill>
              <a:effectLst/>
              <a:latin typeface="+mn-lt"/>
              <a:ea typeface="+mn-ea"/>
              <a:cs typeface="+mn-cs"/>
            </a:rPr>
            <a:t>今後の公債費の増と財政状況を見極めて、必要な分歳計剰余金処分に伴う積み増し等を考慮していきたい。その後、中長期的に公債費の伸びと財政状況を勘案して基金の取り崩しを行う見通しである。</a:t>
          </a:r>
          <a:endParaRPr lang="ja-JP" altLang="ja-JP" sz="1050">
            <a:effectLst/>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63A58EE-12D3-4A57-A6A4-0FE86A59A8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3A649B7-6500-4F43-B3ED-B8934C24EC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10C8E4E-767B-493B-8472-017BAF7AF6F2}"/>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1BB53CA-72BC-429E-A721-828E83056ED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60DD51A-35CC-4C05-A4A3-AB91B07A3D7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75413EB-47E1-4145-B88C-106FDEFD470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青森県平内町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AECB2E1-904A-4F46-8C28-BCDC7FF4EDC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7AE8E8A-4169-4F71-A5E0-36D941D6FB41}"/>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4E611A5-1965-4BA7-A900-6C530C514E8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D15DCD2-8F7E-460D-8FBF-CA7991FD09B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E0FE478-4194-4DB5-833C-80F991C6271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CB43806-7162-4149-AC8A-663FD17242E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9,948
9,894
217.09
7,717,177
7,482,144
199,244
4,464,966
7,818,353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600134F-52AB-4053-8BC4-FA29C3E31259}"/>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84FD48B-0C65-459E-9A62-F8C67AA6883A}"/>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5A28BE-EAB6-438C-944A-75895E852E2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A5B28F1-EA00-4795-89CB-9B23C083774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965828E-43B3-4AB7-BB74-7DBBE159531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64188B2-56EE-4D92-B935-DE5095A4660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A26154C-49D1-47C4-864A-55F61EFAB7A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84BD613-BF91-4776-ABEE-4DCBD87E4D7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3370B57-9A47-4D04-BAEE-1C8962D05A46}"/>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70175DA-0A2C-42A7-954A-555E95E60133}"/>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D852870-715F-4962-B5B9-AAD61FFFF976}"/>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603004C-FDF9-4FCA-B03C-7CCDE5C53A68}"/>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6712FE4-E6ED-4721-968B-1871C01C517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101E7F6-9146-465D-959B-4BC492EB82C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0D81BAD-24F8-4B59-ACFD-A5D0A40FEC4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00B4799-3085-4D66-891E-0B375A09BA1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BE31DA-9AEE-4E4E-9048-B159EA1100E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D0E3151-3F11-4911-8005-F21692AE531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EEB82BE-A828-4298-A9F2-FEA0F16790B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200EB46-4459-45DB-BC71-BF9535479BCD}"/>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94041AD-60B3-4FD1-8C10-433871529AB9}"/>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FFAA025-27F7-4A8F-9F68-3019B2C21EE5}"/>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4713194-2949-415A-8299-22F2C5B27D34}"/>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AD4A9E9-E9FC-48F4-91CC-58827F3D66FD}"/>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E82A70F-A9C5-4DE3-873B-68DFCAEAFF2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8D68A97-54E0-4F95-A69D-954D81ABE50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C80A36D-E5C5-4E75-8499-E530AC42446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0A1E6DC-6818-4887-8712-7A40E01F9AEB}"/>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6AE1BAE-1E4F-421A-ACBC-F0678421A421}"/>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5EF9D55-A1E7-45BF-9626-F95E7771F274}"/>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735F86A-D0E8-4E86-BB98-FAE662E47D5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6AF3AF8-E96D-4937-9D2B-1B98D90056E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5D4EC6B-501B-48A2-AA12-3EC508A1006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E83EB89-9A35-438A-A119-B9B810B5625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C677DED-357C-4D69-B028-9397C5793A4B}"/>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では平成２９年度に公共施設等総合管理計画を策定し、公共施設等の長寿命化に加え、公共建築物の延べ床面積を３割削減する目標を掲げており、有形固定資産減価償却率は類似団体より少し高い水準で推移していたが、令和２年度の新消防庁舎整備等の影響を受け、その後は類似団体を下回る結果となっている。今後は個別施設計画に基づき、公共施設等の効率的な管理を推進し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4799E50-4264-436D-81D6-7CD72E9570B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68D27FE-641C-4540-8FC2-C8987EC5CC7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5BF7F4F-65D6-4D0F-A5A0-1D5AD7C88E1A}"/>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0B3AC4F-0517-4D6E-8793-A106E529C9AC}"/>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D92A84C-0E4A-43BB-81A5-7EDC8348ED47}"/>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F1BCE0A-8DC4-4916-9F1B-111ABED1A6D6}"/>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F567A74-CED3-49A9-9B90-01F86A5B2D65}"/>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62A7280-9B30-4BB6-A604-CB981E50A3BB}"/>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9BC0B39-1B24-48B5-96E2-64AF4F9D697F}"/>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670FFA0-FC39-4EC2-AD74-359B56C26FA1}"/>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A30AF30-4953-444E-A4A5-D7BB72D846F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271891F-A416-4157-968F-2A638A7CF563}"/>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229CC68-A4BF-402A-8034-522B3CACC5B9}"/>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C55E30E-A0AA-492F-9765-F952E4E2FB3E}"/>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B251C9F-013B-4640-9659-2156B5BE68E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FF625C5-5636-485C-8B59-A1C88C510BE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65" name="直線コネクタ 64">
          <a:extLst>
            <a:ext uri="{FF2B5EF4-FFF2-40B4-BE49-F238E27FC236}">
              <a16:creationId xmlns:a16="http://schemas.microsoft.com/office/drawing/2014/main" id="{AF9F4E11-56EC-4BCD-BE2D-24B8BD655F5D}"/>
            </a:ext>
          </a:extLst>
        </xdr:cNvPr>
        <xdr:cNvCxnSpPr/>
      </xdr:nvCxnSpPr>
      <xdr:spPr>
        <a:xfrm flipV="1">
          <a:off x="4760595" y="4703233"/>
          <a:ext cx="1270" cy="133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6" name="有形固定資産減価償却率最小値テキスト">
          <a:extLst>
            <a:ext uri="{FF2B5EF4-FFF2-40B4-BE49-F238E27FC236}">
              <a16:creationId xmlns:a16="http://schemas.microsoft.com/office/drawing/2014/main" id="{1B047DA7-55CE-4C8D-993A-4CA08FC14A34}"/>
            </a:ext>
          </a:extLst>
        </xdr:cNvPr>
        <xdr:cNvSpPr txBox="1"/>
      </xdr:nvSpPr>
      <xdr:spPr>
        <a:xfrm>
          <a:off x="4813300"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7" name="直線コネクタ 66">
          <a:extLst>
            <a:ext uri="{FF2B5EF4-FFF2-40B4-BE49-F238E27FC236}">
              <a16:creationId xmlns:a16="http://schemas.microsoft.com/office/drawing/2014/main" id="{FC6DF051-0F76-47DF-981F-BC85D3FDA36C}"/>
            </a:ext>
          </a:extLst>
        </xdr:cNvPr>
        <xdr:cNvCxnSpPr/>
      </xdr:nvCxnSpPr>
      <xdr:spPr>
        <a:xfrm>
          <a:off x="4673600" y="603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68" name="有形固定資産減価償却率最大値テキスト">
          <a:extLst>
            <a:ext uri="{FF2B5EF4-FFF2-40B4-BE49-F238E27FC236}">
              <a16:creationId xmlns:a16="http://schemas.microsoft.com/office/drawing/2014/main" id="{FBB72DEE-7992-4EE1-B9EC-04A57517AF1B}"/>
            </a:ext>
          </a:extLst>
        </xdr:cNvPr>
        <xdr:cNvSpPr txBox="1"/>
      </xdr:nvSpPr>
      <xdr:spPr>
        <a:xfrm>
          <a:off x="4813300" y="4478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69" name="直線コネクタ 68">
          <a:extLst>
            <a:ext uri="{FF2B5EF4-FFF2-40B4-BE49-F238E27FC236}">
              <a16:creationId xmlns:a16="http://schemas.microsoft.com/office/drawing/2014/main" id="{9390219C-4796-4971-9186-53BECD8364AB}"/>
            </a:ext>
          </a:extLst>
        </xdr:cNvPr>
        <xdr:cNvCxnSpPr/>
      </xdr:nvCxnSpPr>
      <xdr:spPr>
        <a:xfrm>
          <a:off x="4673600" y="4703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157920</xdr:rowOff>
    </xdr:from>
    <xdr:ext cx="405111" cy="259045"/>
    <xdr:sp macro="" textlink="">
      <xdr:nvSpPr>
        <xdr:cNvPr id="70" name="有形固定資産減価償却率平均値テキスト">
          <a:extLst>
            <a:ext uri="{FF2B5EF4-FFF2-40B4-BE49-F238E27FC236}">
              <a16:creationId xmlns:a16="http://schemas.microsoft.com/office/drawing/2014/main" id="{EAC43616-5A93-4DBD-B3D3-84A95C10678B}"/>
            </a:ext>
          </a:extLst>
        </xdr:cNvPr>
        <xdr:cNvSpPr txBox="1"/>
      </xdr:nvSpPr>
      <xdr:spPr>
        <a:xfrm>
          <a:off x="4813300" y="54728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1" name="フローチャート: 判断 70">
          <a:extLst>
            <a:ext uri="{FF2B5EF4-FFF2-40B4-BE49-F238E27FC236}">
              <a16:creationId xmlns:a16="http://schemas.microsoft.com/office/drawing/2014/main" id="{757E798C-6466-4645-AD65-78F9AC8CFEB4}"/>
            </a:ext>
          </a:extLst>
        </xdr:cNvPr>
        <xdr:cNvSpPr/>
      </xdr:nvSpPr>
      <xdr:spPr>
        <a:xfrm>
          <a:off x="4711700" y="549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72" name="フローチャート: 判断 71">
          <a:extLst>
            <a:ext uri="{FF2B5EF4-FFF2-40B4-BE49-F238E27FC236}">
              <a16:creationId xmlns:a16="http://schemas.microsoft.com/office/drawing/2014/main" id="{A5FCF97F-BA0D-4CBE-9B9D-8EE33FD92068}"/>
            </a:ext>
          </a:extLst>
        </xdr:cNvPr>
        <xdr:cNvSpPr/>
      </xdr:nvSpPr>
      <xdr:spPr>
        <a:xfrm>
          <a:off x="4000500" y="548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73" name="フローチャート: 判断 72">
          <a:extLst>
            <a:ext uri="{FF2B5EF4-FFF2-40B4-BE49-F238E27FC236}">
              <a16:creationId xmlns:a16="http://schemas.microsoft.com/office/drawing/2014/main" id="{1C7F1C1A-4102-4AA8-AFC4-F8081A455722}"/>
            </a:ext>
          </a:extLst>
        </xdr:cNvPr>
        <xdr:cNvSpPr/>
      </xdr:nvSpPr>
      <xdr:spPr>
        <a:xfrm>
          <a:off x="3238500" y="546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4" name="フローチャート: 判断 73">
          <a:extLst>
            <a:ext uri="{FF2B5EF4-FFF2-40B4-BE49-F238E27FC236}">
              <a16:creationId xmlns:a16="http://schemas.microsoft.com/office/drawing/2014/main" id="{794E94A8-88CA-491D-9E46-8C7EDB856F8C}"/>
            </a:ext>
          </a:extLst>
        </xdr:cNvPr>
        <xdr:cNvSpPr/>
      </xdr:nvSpPr>
      <xdr:spPr>
        <a:xfrm>
          <a:off x="2476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167428</xdr:rowOff>
    </xdr:from>
    <xdr:to>
      <xdr:col>7</xdr:col>
      <xdr:colOff>187325</xdr:colOff>
      <xdr:row>31</xdr:row>
      <xdr:rowOff>97578</xdr:rowOff>
    </xdr:to>
    <xdr:sp macro="" textlink="">
      <xdr:nvSpPr>
        <xdr:cNvPr id="75" name="フローチャート: 判断 74">
          <a:extLst>
            <a:ext uri="{FF2B5EF4-FFF2-40B4-BE49-F238E27FC236}">
              <a16:creationId xmlns:a16="http://schemas.microsoft.com/office/drawing/2014/main" id="{75E1DDFC-4857-4947-BD95-6391FC32FE76}"/>
            </a:ext>
          </a:extLst>
        </xdr:cNvPr>
        <xdr:cNvSpPr/>
      </xdr:nvSpPr>
      <xdr:spPr>
        <a:xfrm>
          <a:off x="17145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D48C758-CCAF-42C8-B8A9-B144D4EA017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52929A8-C4BE-4AD7-824F-EC587BBA567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9F5773B-0DA6-4521-B677-8E545FF9E59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A76B6A0-3CC4-4806-9E86-A2DF665B86E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F5093AF-533E-45C4-AEEC-E4F93757CD1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129117</xdr:rowOff>
    </xdr:from>
    <xdr:to>
      <xdr:col>23</xdr:col>
      <xdr:colOff>136525</xdr:colOff>
      <xdr:row>32</xdr:row>
      <xdr:rowOff>59267</xdr:rowOff>
    </xdr:to>
    <xdr:sp macro="" textlink="">
      <xdr:nvSpPr>
        <xdr:cNvPr id="81" name="楕円 80">
          <a:extLst>
            <a:ext uri="{FF2B5EF4-FFF2-40B4-BE49-F238E27FC236}">
              <a16:creationId xmlns:a16="http://schemas.microsoft.com/office/drawing/2014/main" id="{6CC4151B-F416-4773-A5DD-E14025E7BB14}"/>
            </a:ext>
          </a:extLst>
        </xdr:cNvPr>
        <xdr:cNvSpPr/>
      </xdr:nvSpPr>
      <xdr:spPr>
        <a:xfrm>
          <a:off x="4711700" y="544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151994</xdr:rowOff>
    </xdr:from>
    <xdr:ext cx="405111" cy="259045"/>
    <xdr:sp macro="" textlink="">
      <xdr:nvSpPr>
        <xdr:cNvPr id="82" name="有形固定資産減価償却率該当値テキスト">
          <a:extLst>
            <a:ext uri="{FF2B5EF4-FFF2-40B4-BE49-F238E27FC236}">
              <a16:creationId xmlns:a16="http://schemas.microsoft.com/office/drawing/2014/main" id="{9A395FFB-57BE-433A-9106-BADC3EAF8361}"/>
            </a:ext>
          </a:extLst>
        </xdr:cNvPr>
        <xdr:cNvSpPr txBox="1"/>
      </xdr:nvSpPr>
      <xdr:spPr>
        <a:xfrm>
          <a:off x="4813300" y="52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71543</xdr:rowOff>
    </xdr:from>
    <xdr:to>
      <xdr:col>19</xdr:col>
      <xdr:colOff>187325</xdr:colOff>
      <xdr:row>32</xdr:row>
      <xdr:rowOff>1693</xdr:rowOff>
    </xdr:to>
    <xdr:sp macro="" textlink="">
      <xdr:nvSpPr>
        <xdr:cNvPr id="83" name="楕円 82">
          <a:extLst>
            <a:ext uri="{FF2B5EF4-FFF2-40B4-BE49-F238E27FC236}">
              <a16:creationId xmlns:a16="http://schemas.microsoft.com/office/drawing/2014/main" id="{8D2B6CA7-0727-42D9-923B-F263D0DD1E57}"/>
            </a:ext>
          </a:extLst>
        </xdr:cNvPr>
        <xdr:cNvSpPr/>
      </xdr:nvSpPr>
      <xdr:spPr>
        <a:xfrm>
          <a:off x="4000500" y="53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122343</xdr:rowOff>
    </xdr:from>
    <xdr:to>
      <xdr:col>23</xdr:col>
      <xdr:colOff>85725</xdr:colOff>
      <xdr:row>32</xdr:row>
      <xdr:rowOff>8467</xdr:rowOff>
    </xdr:to>
    <xdr:cxnSp macro="">
      <xdr:nvCxnSpPr>
        <xdr:cNvPr id="84" name="直線コネクタ 83">
          <a:extLst>
            <a:ext uri="{FF2B5EF4-FFF2-40B4-BE49-F238E27FC236}">
              <a16:creationId xmlns:a16="http://schemas.microsoft.com/office/drawing/2014/main" id="{3618A3E5-2CDB-4C3A-840D-D34CB12F2174}"/>
            </a:ext>
          </a:extLst>
        </xdr:cNvPr>
        <xdr:cNvCxnSpPr/>
      </xdr:nvCxnSpPr>
      <xdr:spPr>
        <a:xfrm>
          <a:off x="4051300" y="5437293"/>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楕円 84">
          <a:extLst>
            <a:ext uri="{FF2B5EF4-FFF2-40B4-BE49-F238E27FC236}">
              <a16:creationId xmlns:a16="http://schemas.microsoft.com/office/drawing/2014/main" id="{667A20C0-70DA-4A88-B002-0CDDAA6D4A69}"/>
            </a:ext>
          </a:extLst>
        </xdr:cNvPr>
        <xdr:cNvSpPr/>
      </xdr:nvSpPr>
      <xdr:spPr>
        <a:xfrm>
          <a:off x="3238500" y="51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31</xdr:row>
      <xdr:rowOff>122343</xdr:rowOff>
    </xdr:to>
    <xdr:cxnSp macro="">
      <xdr:nvCxnSpPr>
        <xdr:cNvPr id="86" name="直線コネクタ 85">
          <a:extLst>
            <a:ext uri="{FF2B5EF4-FFF2-40B4-BE49-F238E27FC236}">
              <a16:creationId xmlns:a16="http://schemas.microsoft.com/office/drawing/2014/main" id="{06AF7CB2-A9D3-4E5E-9D29-B5E3407568B3}"/>
            </a:ext>
          </a:extLst>
        </xdr:cNvPr>
        <xdr:cNvCxnSpPr/>
      </xdr:nvCxnSpPr>
      <xdr:spPr>
        <a:xfrm>
          <a:off x="3289300" y="5196205"/>
          <a:ext cx="762000" cy="24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87" name="楕円 86">
          <a:extLst>
            <a:ext uri="{FF2B5EF4-FFF2-40B4-BE49-F238E27FC236}">
              <a16:creationId xmlns:a16="http://schemas.microsoft.com/office/drawing/2014/main" id="{10396816-020D-4473-8A4E-5C5C440C2B4B}"/>
            </a:ext>
          </a:extLst>
        </xdr:cNvPr>
        <xdr:cNvSpPr/>
      </xdr:nvSpPr>
      <xdr:spPr>
        <a:xfrm>
          <a:off x="24765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52705</xdr:rowOff>
    </xdr:from>
    <xdr:to>
      <xdr:col>15</xdr:col>
      <xdr:colOff>136525</xdr:colOff>
      <xdr:row>31</xdr:row>
      <xdr:rowOff>75565</xdr:rowOff>
    </xdr:to>
    <xdr:cxnSp macro="">
      <xdr:nvCxnSpPr>
        <xdr:cNvPr id="88" name="直線コネクタ 87">
          <a:extLst>
            <a:ext uri="{FF2B5EF4-FFF2-40B4-BE49-F238E27FC236}">
              <a16:creationId xmlns:a16="http://schemas.microsoft.com/office/drawing/2014/main" id="{6C578602-DC3B-4111-8525-03B825DFC588}"/>
            </a:ext>
          </a:extLst>
        </xdr:cNvPr>
        <xdr:cNvCxnSpPr/>
      </xdr:nvCxnSpPr>
      <xdr:spPr>
        <a:xfrm flipV="1">
          <a:off x="2527300" y="5196205"/>
          <a:ext cx="762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71543</xdr:rowOff>
    </xdr:from>
    <xdr:to>
      <xdr:col>7</xdr:col>
      <xdr:colOff>187325</xdr:colOff>
      <xdr:row>32</xdr:row>
      <xdr:rowOff>1693</xdr:rowOff>
    </xdr:to>
    <xdr:sp macro="" textlink="">
      <xdr:nvSpPr>
        <xdr:cNvPr id="89" name="楕円 88">
          <a:extLst>
            <a:ext uri="{FF2B5EF4-FFF2-40B4-BE49-F238E27FC236}">
              <a16:creationId xmlns:a16="http://schemas.microsoft.com/office/drawing/2014/main" id="{8F04283B-7C4E-4422-AA62-91F4F0707A17}"/>
            </a:ext>
          </a:extLst>
        </xdr:cNvPr>
        <xdr:cNvSpPr/>
      </xdr:nvSpPr>
      <xdr:spPr>
        <a:xfrm>
          <a:off x="1714500" y="53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75565</xdr:rowOff>
    </xdr:from>
    <xdr:to>
      <xdr:col>11</xdr:col>
      <xdr:colOff>136525</xdr:colOff>
      <xdr:row>31</xdr:row>
      <xdr:rowOff>122343</xdr:rowOff>
    </xdr:to>
    <xdr:cxnSp macro="">
      <xdr:nvCxnSpPr>
        <xdr:cNvPr id="90" name="直線コネクタ 89">
          <a:extLst>
            <a:ext uri="{FF2B5EF4-FFF2-40B4-BE49-F238E27FC236}">
              <a16:creationId xmlns:a16="http://schemas.microsoft.com/office/drawing/2014/main" id="{92FEA7B7-672A-496F-B162-13401CA261A4}"/>
            </a:ext>
          </a:extLst>
        </xdr:cNvPr>
        <xdr:cNvCxnSpPr/>
      </xdr:nvCxnSpPr>
      <xdr:spPr>
        <a:xfrm flipV="1">
          <a:off x="1765300" y="539051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89975</xdr:rowOff>
    </xdr:from>
    <xdr:ext cx="405111" cy="259045"/>
    <xdr:sp macro="" textlink="">
      <xdr:nvSpPr>
        <xdr:cNvPr id="91" name="n_1aveValue有形固定資産減価償却率">
          <a:extLst>
            <a:ext uri="{FF2B5EF4-FFF2-40B4-BE49-F238E27FC236}">
              <a16:creationId xmlns:a16="http://schemas.microsoft.com/office/drawing/2014/main" id="{E9314E82-3B1F-4A63-9FBC-87FCBBEDD582}"/>
            </a:ext>
          </a:extLst>
        </xdr:cNvPr>
        <xdr:cNvSpPr txBox="1"/>
      </xdr:nvSpPr>
      <xdr:spPr>
        <a:xfrm>
          <a:off x="3836044" y="5576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92" name="n_2aveValue有形固定資産減価償却率">
          <a:extLst>
            <a:ext uri="{FF2B5EF4-FFF2-40B4-BE49-F238E27FC236}">
              <a16:creationId xmlns:a16="http://schemas.microsoft.com/office/drawing/2014/main" id="{D667AE5E-5023-49F6-959F-3030B7EF8C9D}"/>
            </a:ext>
          </a:extLst>
        </xdr:cNvPr>
        <xdr:cNvSpPr txBox="1"/>
      </xdr:nvSpPr>
      <xdr:spPr>
        <a:xfrm>
          <a:off x="3086744" y="555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93" name="n_3aveValue有形固定資産減価償却率">
          <a:extLst>
            <a:ext uri="{FF2B5EF4-FFF2-40B4-BE49-F238E27FC236}">
              <a16:creationId xmlns:a16="http://schemas.microsoft.com/office/drawing/2014/main" id="{69F6CA24-A700-426F-918F-7A4E7887E29B}"/>
            </a:ext>
          </a:extLst>
        </xdr:cNvPr>
        <xdr:cNvSpPr txBox="1"/>
      </xdr:nvSpPr>
      <xdr:spPr>
        <a:xfrm>
          <a:off x="2324744"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114105</xdr:rowOff>
    </xdr:from>
    <xdr:ext cx="405111" cy="259045"/>
    <xdr:sp macro="" textlink="">
      <xdr:nvSpPr>
        <xdr:cNvPr id="94" name="n_4aveValue有形固定資産減価償却率">
          <a:extLst>
            <a:ext uri="{FF2B5EF4-FFF2-40B4-BE49-F238E27FC236}">
              <a16:creationId xmlns:a16="http://schemas.microsoft.com/office/drawing/2014/main" id="{6195B6CE-646D-4683-9E63-5789500C3CC7}"/>
            </a:ext>
          </a:extLst>
        </xdr:cNvPr>
        <xdr:cNvSpPr txBox="1"/>
      </xdr:nvSpPr>
      <xdr:spPr>
        <a:xfrm>
          <a:off x="1562744" y="508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18220</xdr:rowOff>
    </xdr:from>
    <xdr:ext cx="405111" cy="259045"/>
    <xdr:sp macro="" textlink="">
      <xdr:nvSpPr>
        <xdr:cNvPr id="95" name="n_1mainValue有形固定資産減価償却率">
          <a:extLst>
            <a:ext uri="{FF2B5EF4-FFF2-40B4-BE49-F238E27FC236}">
              <a16:creationId xmlns:a16="http://schemas.microsoft.com/office/drawing/2014/main" id="{B555B7D2-31E3-40CD-B078-48494129A267}"/>
            </a:ext>
          </a:extLst>
        </xdr:cNvPr>
        <xdr:cNvSpPr txBox="1"/>
      </xdr:nvSpPr>
      <xdr:spPr>
        <a:xfrm>
          <a:off x="3836044" y="5161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6" name="n_2mainValue有形固定資産減価償却率">
          <a:extLst>
            <a:ext uri="{FF2B5EF4-FFF2-40B4-BE49-F238E27FC236}">
              <a16:creationId xmlns:a16="http://schemas.microsoft.com/office/drawing/2014/main" id="{B7C07E51-0357-4A43-9CA3-40C03CF5579D}"/>
            </a:ext>
          </a:extLst>
        </xdr:cNvPr>
        <xdr:cNvSpPr txBox="1"/>
      </xdr:nvSpPr>
      <xdr:spPr>
        <a:xfrm>
          <a:off x="3086744" y="492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142892</xdr:rowOff>
    </xdr:from>
    <xdr:ext cx="405111" cy="259045"/>
    <xdr:sp macro="" textlink="">
      <xdr:nvSpPr>
        <xdr:cNvPr id="97" name="n_3mainValue有形固定資産減価償却率">
          <a:extLst>
            <a:ext uri="{FF2B5EF4-FFF2-40B4-BE49-F238E27FC236}">
              <a16:creationId xmlns:a16="http://schemas.microsoft.com/office/drawing/2014/main" id="{6513A382-A9E1-420D-80D8-C2DC9D6F486C}"/>
            </a:ext>
          </a:extLst>
        </xdr:cNvPr>
        <xdr:cNvSpPr txBox="1"/>
      </xdr:nvSpPr>
      <xdr:spPr>
        <a:xfrm>
          <a:off x="2324744" y="5114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164270</xdr:rowOff>
    </xdr:from>
    <xdr:ext cx="405111" cy="259045"/>
    <xdr:sp macro="" textlink="">
      <xdr:nvSpPr>
        <xdr:cNvPr id="98" name="n_4mainValue有形固定資産減価償却率">
          <a:extLst>
            <a:ext uri="{FF2B5EF4-FFF2-40B4-BE49-F238E27FC236}">
              <a16:creationId xmlns:a16="http://schemas.microsoft.com/office/drawing/2014/main" id="{6E73F5AD-8AC1-4EF3-9EBE-3058FF61C588}"/>
            </a:ext>
          </a:extLst>
        </xdr:cNvPr>
        <xdr:cNvSpPr txBox="1"/>
      </xdr:nvSpPr>
      <xdr:spPr>
        <a:xfrm>
          <a:off x="1562744" y="547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A1F87BB-9A76-49A1-A9F7-BE3DBEE2149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696F7A4-33C7-48D3-9804-65F6DAE8D1D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09EF94B-E698-46AE-A26E-59ED6DDF2457}"/>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611701C-254D-4BD7-A420-A4A5739CC4A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4951784-221C-4890-A67D-2420FC3A23B4}"/>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CAE171A-989A-4898-9D24-4C71775E76F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967D2D3-B9DD-4858-82BE-5659C6B4B563}"/>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DAFA7F7-1DD9-4EEF-ABF2-E39C380A1B88}"/>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5B94747E-F6A3-4559-B3C5-DA90F6278A43}"/>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8954DC1-1023-48ED-874A-0665F5FBA507}"/>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E1CCF01-C52C-46DA-AFE4-85EBCEBC136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04BC420-3CBF-4BC6-A5AC-3CE467376115}"/>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7D33A92-5388-4C1C-A0C4-A8C5917495E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債務償還比率は類似団体平均を上回っており、主な要因として中学校の統廃合等により公共施設等整備基金の取崩しと地方債発行額の増加が、比率の増加につながっていると考えられる。この増加傾向は、本庁舎更新等によりさらなる比率増加が見込まれるため、今後もこれまで以上に中長期的な財政見通しに注視す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0F0D48F-47EA-4A34-80F2-601BF02ED1D9}"/>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2E6670B-8104-4B33-9AF6-2227A7ABEB1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BE5C25B-4CE5-491A-A76F-F402810590BE}"/>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29E1FEF2-9917-454E-B973-0096428CE828}"/>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D288DBE-BB5F-40F0-B13A-252FB1F99411}"/>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8D661914-EF42-4B62-8834-C8EBA79B4088}"/>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A0DDE5C-4C44-4F6B-BFE2-7E4820D540C9}"/>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61C4137-9DF9-4943-AB1D-B31AE66C271B}"/>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F70C3097-B630-4B5F-85E2-7EDD7DE24B72}"/>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7AA73D6-B6ED-40F3-8281-4119C11A6406}"/>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2039D601-A695-4290-B29F-EF63A6A0C9E4}"/>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2DAFF8D4-6F4F-4B10-B7A2-42AD5EFC5798}"/>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A3B4ED8-8B71-4A37-8561-1F33A297914E}"/>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6AE6D6F-E277-4B78-A00D-EB2575C14C31}"/>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09E8AC7-11B1-41ED-8D0E-D137C3768D8B}"/>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27" name="直線コネクタ 126">
          <a:extLst>
            <a:ext uri="{FF2B5EF4-FFF2-40B4-BE49-F238E27FC236}">
              <a16:creationId xmlns:a16="http://schemas.microsoft.com/office/drawing/2014/main" id="{818F6342-7BB6-4292-B3C7-F06182DBD321}"/>
            </a:ext>
          </a:extLst>
        </xdr:cNvPr>
        <xdr:cNvCxnSpPr/>
      </xdr:nvCxnSpPr>
      <xdr:spPr>
        <a:xfrm flipV="1">
          <a:off x="14793595" y="4541308"/>
          <a:ext cx="1269" cy="1268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28" name="債務償還比率最小値テキスト">
          <a:extLst>
            <a:ext uri="{FF2B5EF4-FFF2-40B4-BE49-F238E27FC236}">
              <a16:creationId xmlns:a16="http://schemas.microsoft.com/office/drawing/2014/main" id="{A50979D0-2730-4F55-8283-69685F79734A}"/>
            </a:ext>
          </a:extLst>
        </xdr:cNvPr>
        <xdr:cNvSpPr txBox="1"/>
      </xdr:nvSpPr>
      <xdr:spPr>
        <a:xfrm>
          <a:off x="14846300" y="58139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29" name="直線コネクタ 128">
          <a:extLst>
            <a:ext uri="{FF2B5EF4-FFF2-40B4-BE49-F238E27FC236}">
              <a16:creationId xmlns:a16="http://schemas.microsoft.com/office/drawing/2014/main" id="{47B6BFC9-804C-46DC-B7B1-8A22C3641BA3}"/>
            </a:ext>
          </a:extLst>
        </xdr:cNvPr>
        <xdr:cNvCxnSpPr/>
      </xdr:nvCxnSpPr>
      <xdr:spPr>
        <a:xfrm>
          <a:off x="14706600" y="581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8AFA87D7-2FAB-43FA-8FBD-2A9BE04238D2}"/>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74041889-C358-4BD4-8AA9-21F5843C2A04}"/>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58656</xdr:rowOff>
    </xdr:from>
    <xdr:ext cx="469744" cy="259045"/>
    <xdr:sp macro="" textlink="">
      <xdr:nvSpPr>
        <xdr:cNvPr id="132" name="債務償還比率平均値テキスト">
          <a:extLst>
            <a:ext uri="{FF2B5EF4-FFF2-40B4-BE49-F238E27FC236}">
              <a16:creationId xmlns:a16="http://schemas.microsoft.com/office/drawing/2014/main" id="{33981D3F-410D-4447-8358-4FCE8B24AC48}"/>
            </a:ext>
          </a:extLst>
        </xdr:cNvPr>
        <xdr:cNvSpPr txBox="1"/>
      </xdr:nvSpPr>
      <xdr:spPr>
        <a:xfrm>
          <a:off x="14846300" y="485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33" name="フローチャート: 判断 132">
          <a:extLst>
            <a:ext uri="{FF2B5EF4-FFF2-40B4-BE49-F238E27FC236}">
              <a16:creationId xmlns:a16="http://schemas.microsoft.com/office/drawing/2014/main" id="{40E0729A-EEB6-4225-A76D-AF225614C728}"/>
            </a:ext>
          </a:extLst>
        </xdr:cNvPr>
        <xdr:cNvSpPr/>
      </xdr:nvSpPr>
      <xdr:spPr>
        <a:xfrm>
          <a:off x="14744700" y="5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34" name="フローチャート: 判断 133">
          <a:extLst>
            <a:ext uri="{FF2B5EF4-FFF2-40B4-BE49-F238E27FC236}">
              <a16:creationId xmlns:a16="http://schemas.microsoft.com/office/drawing/2014/main" id="{71E578E2-C48B-4FC2-B199-8CBC9144EF57}"/>
            </a:ext>
          </a:extLst>
        </xdr:cNvPr>
        <xdr:cNvSpPr/>
      </xdr:nvSpPr>
      <xdr:spPr>
        <a:xfrm>
          <a:off x="14033500" y="500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35" name="フローチャート: 判断 134">
          <a:extLst>
            <a:ext uri="{FF2B5EF4-FFF2-40B4-BE49-F238E27FC236}">
              <a16:creationId xmlns:a16="http://schemas.microsoft.com/office/drawing/2014/main" id="{A91774DB-8799-4AFA-A2B4-E84573505C38}"/>
            </a:ext>
          </a:extLst>
        </xdr:cNvPr>
        <xdr:cNvSpPr/>
      </xdr:nvSpPr>
      <xdr:spPr>
        <a:xfrm>
          <a:off x="13271500" y="50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36" name="フローチャート: 判断 135">
          <a:extLst>
            <a:ext uri="{FF2B5EF4-FFF2-40B4-BE49-F238E27FC236}">
              <a16:creationId xmlns:a16="http://schemas.microsoft.com/office/drawing/2014/main" id="{0EC7DC6B-BD2B-4EFF-87D6-891A9F8AFD49}"/>
            </a:ext>
          </a:extLst>
        </xdr:cNvPr>
        <xdr:cNvSpPr/>
      </xdr:nvSpPr>
      <xdr:spPr>
        <a:xfrm>
          <a:off x="12509500" y="51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37" name="フローチャート: 判断 136">
          <a:extLst>
            <a:ext uri="{FF2B5EF4-FFF2-40B4-BE49-F238E27FC236}">
              <a16:creationId xmlns:a16="http://schemas.microsoft.com/office/drawing/2014/main" id="{524203AD-0CFB-4846-A1E0-3703BC804E24}"/>
            </a:ext>
          </a:extLst>
        </xdr:cNvPr>
        <xdr:cNvSpPr/>
      </xdr:nvSpPr>
      <xdr:spPr>
        <a:xfrm>
          <a:off x="11747500" y="52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32FD69D-F789-4ED5-AD1A-8A1821287B6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219B0D1-C44C-414C-B156-DBCC5D61CC3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70F62E7-B538-40CB-9190-06148FDDDA7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510CD42-83C8-4165-AE94-A490079F69C6}"/>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E049D94-373F-4A34-8E73-321740A5F476}"/>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117701</xdr:rowOff>
    </xdr:from>
    <xdr:to>
      <xdr:col>76</xdr:col>
      <xdr:colOff>73025</xdr:colOff>
      <xdr:row>30</xdr:row>
      <xdr:rowOff>47851</xdr:rowOff>
    </xdr:to>
    <xdr:sp macro="" textlink="">
      <xdr:nvSpPr>
        <xdr:cNvPr id="143" name="楕円 142">
          <a:extLst>
            <a:ext uri="{FF2B5EF4-FFF2-40B4-BE49-F238E27FC236}">
              <a16:creationId xmlns:a16="http://schemas.microsoft.com/office/drawing/2014/main" id="{67883C12-48DC-49B4-BCD8-92DF38CB6A84}"/>
            </a:ext>
          </a:extLst>
        </xdr:cNvPr>
        <xdr:cNvSpPr/>
      </xdr:nvSpPr>
      <xdr:spPr>
        <a:xfrm>
          <a:off x="14744700" y="508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96128</xdr:rowOff>
    </xdr:from>
    <xdr:ext cx="469744" cy="259045"/>
    <xdr:sp macro="" textlink="">
      <xdr:nvSpPr>
        <xdr:cNvPr id="144" name="債務償還比率該当値テキスト">
          <a:extLst>
            <a:ext uri="{FF2B5EF4-FFF2-40B4-BE49-F238E27FC236}">
              <a16:creationId xmlns:a16="http://schemas.microsoft.com/office/drawing/2014/main" id="{BD9F4C51-7FDF-42B1-A0BD-B87935A0226B}"/>
            </a:ext>
          </a:extLst>
        </xdr:cNvPr>
        <xdr:cNvSpPr txBox="1"/>
      </xdr:nvSpPr>
      <xdr:spPr>
        <a:xfrm>
          <a:off x="14846300" y="506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155363</xdr:rowOff>
    </xdr:from>
    <xdr:to>
      <xdr:col>72</xdr:col>
      <xdr:colOff>123825</xdr:colOff>
      <xdr:row>30</xdr:row>
      <xdr:rowOff>85513</xdr:rowOff>
    </xdr:to>
    <xdr:sp macro="" textlink="">
      <xdr:nvSpPr>
        <xdr:cNvPr id="145" name="楕円 144">
          <a:extLst>
            <a:ext uri="{FF2B5EF4-FFF2-40B4-BE49-F238E27FC236}">
              <a16:creationId xmlns:a16="http://schemas.microsoft.com/office/drawing/2014/main" id="{EC6543A3-8B48-4F7E-9FA9-998210DFD2C1}"/>
            </a:ext>
          </a:extLst>
        </xdr:cNvPr>
        <xdr:cNvSpPr/>
      </xdr:nvSpPr>
      <xdr:spPr>
        <a:xfrm>
          <a:off x="14033500" y="51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168501</xdr:rowOff>
    </xdr:from>
    <xdr:to>
      <xdr:col>76</xdr:col>
      <xdr:colOff>22225</xdr:colOff>
      <xdr:row>30</xdr:row>
      <xdr:rowOff>34713</xdr:rowOff>
    </xdr:to>
    <xdr:cxnSp macro="">
      <xdr:nvCxnSpPr>
        <xdr:cNvPr id="146" name="直線コネクタ 145">
          <a:extLst>
            <a:ext uri="{FF2B5EF4-FFF2-40B4-BE49-F238E27FC236}">
              <a16:creationId xmlns:a16="http://schemas.microsoft.com/office/drawing/2014/main" id="{9C51F9E2-5FE4-47BF-9C98-8B646D6C2998}"/>
            </a:ext>
          </a:extLst>
        </xdr:cNvPr>
        <xdr:cNvCxnSpPr/>
      </xdr:nvCxnSpPr>
      <xdr:spPr>
        <a:xfrm flipV="1">
          <a:off x="14084300" y="5140551"/>
          <a:ext cx="711200" cy="3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134133</xdr:rowOff>
    </xdr:from>
    <xdr:to>
      <xdr:col>68</xdr:col>
      <xdr:colOff>123825</xdr:colOff>
      <xdr:row>30</xdr:row>
      <xdr:rowOff>64283</xdr:rowOff>
    </xdr:to>
    <xdr:sp macro="" textlink="">
      <xdr:nvSpPr>
        <xdr:cNvPr id="147" name="楕円 146">
          <a:extLst>
            <a:ext uri="{FF2B5EF4-FFF2-40B4-BE49-F238E27FC236}">
              <a16:creationId xmlns:a16="http://schemas.microsoft.com/office/drawing/2014/main" id="{35967B0A-79BF-40CE-B6E6-E408347B8BEA}"/>
            </a:ext>
          </a:extLst>
        </xdr:cNvPr>
        <xdr:cNvSpPr/>
      </xdr:nvSpPr>
      <xdr:spPr>
        <a:xfrm>
          <a:off x="13271500" y="51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13483</xdr:rowOff>
    </xdr:from>
    <xdr:to>
      <xdr:col>72</xdr:col>
      <xdr:colOff>73025</xdr:colOff>
      <xdr:row>30</xdr:row>
      <xdr:rowOff>34713</xdr:rowOff>
    </xdr:to>
    <xdr:cxnSp macro="">
      <xdr:nvCxnSpPr>
        <xdr:cNvPr id="148" name="直線コネクタ 147">
          <a:extLst>
            <a:ext uri="{FF2B5EF4-FFF2-40B4-BE49-F238E27FC236}">
              <a16:creationId xmlns:a16="http://schemas.microsoft.com/office/drawing/2014/main" id="{92401CB5-E806-403E-9F83-62FC336B0E30}"/>
            </a:ext>
          </a:extLst>
        </xdr:cNvPr>
        <xdr:cNvCxnSpPr/>
      </xdr:nvCxnSpPr>
      <xdr:spPr>
        <a:xfrm>
          <a:off x="13322300" y="5156983"/>
          <a:ext cx="7620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120290</xdr:rowOff>
    </xdr:from>
    <xdr:to>
      <xdr:col>64</xdr:col>
      <xdr:colOff>123825</xdr:colOff>
      <xdr:row>31</xdr:row>
      <xdr:rowOff>50440</xdr:rowOff>
    </xdr:to>
    <xdr:sp macro="" textlink="">
      <xdr:nvSpPr>
        <xdr:cNvPr id="149" name="楕円 148">
          <a:extLst>
            <a:ext uri="{FF2B5EF4-FFF2-40B4-BE49-F238E27FC236}">
              <a16:creationId xmlns:a16="http://schemas.microsoft.com/office/drawing/2014/main" id="{B5985C0A-3F76-4852-9F40-B4B17EFBF227}"/>
            </a:ext>
          </a:extLst>
        </xdr:cNvPr>
        <xdr:cNvSpPr/>
      </xdr:nvSpPr>
      <xdr:spPr>
        <a:xfrm>
          <a:off x="12509500" y="526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13483</xdr:rowOff>
    </xdr:from>
    <xdr:to>
      <xdr:col>68</xdr:col>
      <xdr:colOff>73025</xdr:colOff>
      <xdr:row>30</xdr:row>
      <xdr:rowOff>171090</xdr:rowOff>
    </xdr:to>
    <xdr:cxnSp macro="">
      <xdr:nvCxnSpPr>
        <xdr:cNvPr id="150" name="直線コネクタ 149">
          <a:extLst>
            <a:ext uri="{FF2B5EF4-FFF2-40B4-BE49-F238E27FC236}">
              <a16:creationId xmlns:a16="http://schemas.microsoft.com/office/drawing/2014/main" id="{C989ABFA-4425-48C3-A7BE-1AE3884B50B8}"/>
            </a:ext>
          </a:extLst>
        </xdr:cNvPr>
        <xdr:cNvCxnSpPr/>
      </xdr:nvCxnSpPr>
      <xdr:spPr>
        <a:xfrm flipV="1">
          <a:off x="12560300" y="5156983"/>
          <a:ext cx="762000" cy="1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71593</xdr:rowOff>
    </xdr:from>
    <xdr:to>
      <xdr:col>60</xdr:col>
      <xdr:colOff>123825</xdr:colOff>
      <xdr:row>31</xdr:row>
      <xdr:rowOff>1743</xdr:rowOff>
    </xdr:to>
    <xdr:sp macro="" textlink="">
      <xdr:nvSpPr>
        <xdr:cNvPr id="151" name="楕円 150">
          <a:extLst>
            <a:ext uri="{FF2B5EF4-FFF2-40B4-BE49-F238E27FC236}">
              <a16:creationId xmlns:a16="http://schemas.microsoft.com/office/drawing/2014/main" id="{8E5576A7-FCA0-46DC-B9E1-6991BB5CDDE7}"/>
            </a:ext>
          </a:extLst>
        </xdr:cNvPr>
        <xdr:cNvSpPr/>
      </xdr:nvSpPr>
      <xdr:spPr>
        <a:xfrm>
          <a:off x="11747500" y="52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122393</xdr:rowOff>
    </xdr:from>
    <xdr:to>
      <xdr:col>64</xdr:col>
      <xdr:colOff>73025</xdr:colOff>
      <xdr:row>30</xdr:row>
      <xdr:rowOff>171090</xdr:rowOff>
    </xdr:to>
    <xdr:cxnSp macro="">
      <xdr:nvCxnSpPr>
        <xdr:cNvPr id="152" name="直線コネクタ 151">
          <a:extLst>
            <a:ext uri="{FF2B5EF4-FFF2-40B4-BE49-F238E27FC236}">
              <a16:creationId xmlns:a16="http://schemas.microsoft.com/office/drawing/2014/main" id="{B23A7F4A-6A12-4928-A96C-28D9630D5F4F}"/>
            </a:ext>
          </a:extLst>
        </xdr:cNvPr>
        <xdr:cNvCxnSpPr/>
      </xdr:nvCxnSpPr>
      <xdr:spPr>
        <a:xfrm>
          <a:off x="11798300" y="5265893"/>
          <a:ext cx="762000" cy="4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151867</xdr:rowOff>
    </xdr:from>
    <xdr:ext cx="469744" cy="259045"/>
    <xdr:sp macro="" textlink="">
      <xdr:nvSpPr>
        <xdr:cNvPr id="153" name="n_1aveValue債務償還比率">
          <a:extLst>
            <a:ext uri="{FF2B5EF4-FFF2-40B4-BE49-F238E27FC236}">
              <a16:creationId xmlns:a16="http://schemas.microsoft.com/office/drawing/2014/main" id="{CCC82613-F567-4D00-8D0F-1B5D27C95A46}"/>
            </a:ext>
          </a:extLst>
        </xdr:cNvPr>
        <xdr:cNvSpPr txBox="1"/>
      </xdr:nvSpPr>
      <xdr:spPr>
        <a:xfrm>
          <a:off x="13836727" y="478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166620</xdr:rowOff>
    </xdr:from>
    <xdr:ext cx="469744" cy="259045"/>
    <xdr:sp macro="" textlink="">
      <xdr:nvSpPr>
        <xdr:cNvPr id="154" name="n_2aveValue債務償還比率">
          <a:extLst>
            <a:ext uri="{FF2B5EF4-FFF2-40B4-BE49-F238E27FC236}">
              <a16:creationId xmlns:a16="http://schemas.microsoft.com/office/drawing/2014/main" id="{4A7E2F8F-AF23-442B-B707-546341AF4105}"/>
            </a:ext>
          </a:extLst>
        </xdr:cNvPr>
        <xdr:cNvSpPr txBox="1"/>
      </xdr:nvSpPr>
      <xdr:spPr>
        <a:xfrm>
          <a:off x="13087427" y="479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110557</xdr:rowOff>
    </xdr:from>
    <xdr:ext cx="469744" cy="259045"/>
    <xdr:sp macro="" textlink="">
      <xdr:nvSpPr>
        <xdr:cNvPr id="155" name="n_3aveValue債務償還比率">
          <a:extLst>
            <a:ext uri="{FF2B5EF4-FFF2-40B4-BE49-F238E27FC236}">
              <a16:creationId xmlns:a16="http://schemas.microsoft.com/office/drawing/2014/main" id="{2FE01B60-2068-4AFB-9259-383128529EFD}"/>
            </a:ext>
          </a:extLst>
        </xdr:cNvPr>
        <xdr:cNvSpPr txBox="1"/>
      </xdr:nvSpPr>
      <xdr:spPr>
        <a:xfrm>
          <a:off x="12325427" y="49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8702</xdr:rowOff>
    </xdr:from>
    <xdr:ext cx="469744" cy="259045"/>
    <xdr:sp macro="" textlink="">
      <xdr:nvSpPr>
        <xdr:cNvPr id="156" name="n_4aveValue債務償還比率">
          <a:extLst>
            <a:ext uri="{FF2B5EF4-FFF2-40B4-BE49-F238E27FC236}">
              <a16:creationId xmlns:a16="http://schemas.microsoft.com/office/drawing/2014/main" id="{15F21AA6-3253-4B9A-B5CD-683C1766663D}"/>
            </a:ext>
          </a:extLst>
        </xdr:cNvPr>
        <xdr:cNvSpPr txBox="1"/>
      </xdr:nvSpPr>
      <xdr:spPr>
        <a:xfrm>
          <a:off x="11563427" y="532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76640</xdr:rowOff>
    </xdr:from>
    <xdr:ext cx="469744" cy="259045"/>
    <xdr:sp macro="" textlink="">
      <xdr:nvSpPr>
        <xdr:cNvPr id="157" name="n_1mainValue債務償還比率">
          <a:extLst>
            <a:ext uri="{FF2B5EF4-FFF2-40B4-BE49-F238E27FC236}">
              <a16:creationId xmlns:a16="http://schemas.microsoft.com/office/drawing/2014/main" id="{6E98B6D0-97AF-4ACB-8ED4-B3F235D1651B}"/>
            </a:ext>
          </a:extLst>
        </xdr:cNvPr>
        <xdr:cNvSpPr txBox="1"/>
      </xdr:nvSpPr>
      <xdr:spPr>
        <a:xfrm>
          <a:off x="13836727" y="522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55410</xdr:rowOff>
    </xdr:from>
    <xdr:ext cx="469744" cy="259045"/>
    <xdr:sp macro="" textlink="">
      <xdr:nvSpPr>
        <xdr:cNvPr id="158" name="n_2mainValue債務償還比率">
          <a:extLst>
            <a:ext uri="{FF2B5EF4-FFF2-40B4-BE49-F238E27FC236}">
              <a16:creationId xmlns:a16="http://schemas.microsoft.com/office/drawing/2014/main" id="{5CA07A32-E304-4AB1-B812-867FAE02DE66}"/>
            </a:ext>
          </a:extLst>
        </xdr:cNvPr>
        <xdr:cNvSpPr txBox="1"/>
      </xdr:nvSpPr>
      <xdr:spPr>
        <a:xfrm>
          <a:off x="13087427" y="51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41567</xdr:rowOff>
    </xdr:from>
    <xdr:ext cx="469744" cy="259045"/>
    <xdr:sp macro="" textlink="">
      <xdr:nvSpPr>
        <xdr:cNvPr id="159" name="n_3mainValue債務償還比率">
          <a:extLst>
            <a:ext uri="{FF2B5EF4-FFF2-40B4-BE49-F238E27FC236}">
              <a16:creationId xmlns:a16="http://schemas.microsoft.com/office/drawing/2014/main" id="{6497A9E0-935E-462D-AF3A-D4DB8FD6F191}"/>
            </a:ext>
          </a:extLst>
        </xdr:cNvPr>
        <xdr:cNvSpPr txBox="1"/>
      </xdr:nvSpPr>
      <xdr:spPr>
        <a:xfrm>
          <a:off x="12325427" y="535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18270</xdr:rowOff>
    </xdr:from>
    <xdr:ext cx="469744" cy="259045"/>
    <xdr:sp macro="" textlink="">
      <xdr:nvSpPr>
        <xdr:cNvPr id="160" name="n_4mainValue債務償還比率">
          <a:extLst>
            <a:ext uri="{FF2B5EF4-FFF2-40B4-BE49-F238E27FC236}">
              <a16:creationId xmlns:a16="http://schemas.microsoft.com/office/drawing/2014/main" id="{2EFD538E-A543-4AB2-9A6F-81D2E82A8E44}"/>
            </a:ext>
          </a:extLst>
        </xdr:cNvPr>
        <xdr:cNvSpPr txBox="1"/>
      </xdr:nvSpPr>
      <xdr:spPr>
        <a:xfrm>
          <a:off x="11563427" y="499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E8302FE-E258-460D-BB0A-04DBAD8C239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9B5E43F4-2DD1-48E9-8F0F-DF4CE8E531A2}"/>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B01C86F-B5FC-4D2D-9E84-29D93805A449}"/>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3D2D2848-EB2C-4B77-9BA0-99DD20C891C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FBA2A05-1DD5-4935-93EF-1065F9A4152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796E56A-44C8-4000-A414-627B0D3C53B4}"/>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D4F352-1331-47A3-A274-45279F7F5F5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2A9DE78-30DE-4891-88C3-45FC125CB24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AEF6B6F-EB81-4379-9AB5-155A932999A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FDD07EC-7BF2-4051-B462-5644DD5C57B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青森県平内町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6D5D4DC-D91F-4E01-A9D3-31DA3BB44E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2E137C-1F1B-43B1-B855-82E58B04E76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FD79B1-1F44-43F5-BF6C-1B7CCA870AD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5BF78C-E77C-49D5-92A9-FC3D4C92FB6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1FB6622-70E4-4D0A-8083-2A493FFB21D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73CC282-AF0D-43E7-8291-4542108F9D6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9,948
9,894
217.09
7,717,177
7,482,144
199,244
4,464,966
7,818,353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061D2A-5F35-4C4C-8CFF-C7429FFB6F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524C76-18A4-4D14-9566-833B940DCED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FA2C56-463E-4C80-A58C-215AB91CBF3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8016D6C-645B-4EBB-AF98-9DEF911D6A8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3D5B0F7-990B-4B3C-B2A6-52B08BDF17C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A7E54E0-0989-493C-9CF4-FFFA5313A42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2B99F9-4085-4DDF-B1C6-56DB808129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E0C0DF-0A84-4796-9E23-4E555DC5AC4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BD06C4-5ECE-4B0C-AC55-E6658FE07B9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4319D33-CE59-43CA-B28F-4E8F9F2652A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839D94-2F60-4DF3-9841-033E40EC15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8024530-86F5-4F9C-8D1C-1B59AD573D3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7B0B85-C4D7-46BC-80D6-1183C683DFD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03E2DE-53F1-4338-B638-D3CAA6F78F4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CA997A-67CC-42BA-B314-6C6389E4C0C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B9403ED-BA60-4AA8-9617-82C280E530D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B87847-C9F1-4BC9-B4BB-8EAC6170396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903E9B3-1C93-4F35-BECE-BCBF004C289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9B83D26-897E-47BA-804C-EDF6074198B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02A18D2-E609-46DE-8E71-FE2A8B74445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FBEBB06-7D0A-4A22-9EE0-D2B9483C1CD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883D6A0-1CFA-4567-A684-05FA7107177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226A2D5-A21B-40B5-A5D7-545501FEAD0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36E94E1-F0DC-4DB0-BC0D-2D586E738BE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34DC5E-0659-401B-B03B-FAB063C3271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ABF7CFD-039E-4E2E-88E7-C0DCC94869A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3B8D6B1-3E35-4AE4-A429-51738D33BA2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0BE1B84-338A-421E-86AA-273C8DA2C03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D0B425-1A87-4833-B72A-17BC8A5D7D6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6BFCD1E-14D6-48DB-9508-61F0DF7EF64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F91130-0020-4A7C-B724-D9405C6297A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E405054-4D2E-4D3E-BDF1-AA4842A5E6E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62F4CB5-4A68-42F6-BB9E-31C7A0420D6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65C1F6B-C12C-4BAD-81A3-175DB82F813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1906966-D70C-4B7D-BA4D-A785432B76E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ADE859B-C32C-4DF0-AA9D-59AAE9AE34C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2FC2E2A-92F2-4CD2-A82B-79500011A1F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71BE9CC-10DA-4017-9265-52983B45E60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FF9581A-D913-4B20-8C7A-80D4D02A6F1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3883D1C-3555-46A9-ACBE-8922B27985E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8E191FF-8450-4E58-BE1F-39DD87D34A9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41CA05F-B73C-4C74-A043-9517B20F19D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EB9C946-9397-44CA-AD73-B1A6F25D6C0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40B3C6ED-2528-4DF5-AD75-1FD65E08DA35}"/>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E26610F-DBEC-467A-9151-AB7FAB32315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D9259FFA-9CED-416A-A7DB-62B647C9D85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5A9D6299-F5F7-4728-A939-76FD6058813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F5FAFDA1-7EE3-42C4-A72B-DBDE70BF98AE}"/>
            </a:ext>
          </a:extLst>
        </xdr:cNvPr>
        <xdr:cNvCxnSpPr/>
      </xdr:nvCxnSpPr>
      <xdr:spPr>
        <a:xfrm flipV="1">
          <a:off x="4634865" y="5716089"/>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A3A703B4-2F8D-4927-8247-F6A41A151D84}"/>
            </a:ext>
          </a:extLst>
        </xdr:cNvPr>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1F6C9AE3-DA64-4878-8B28-7646F1548183}"/>
            </a:ext>
          </a:extLst>
        </xdr:cNvPr>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BA4E78E5-7522-4C4C-B047-1934F5CDFE9B}"/>
            </a:ext>
          </a:extLst>
        </xdr:cNvPr>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1BFA3763-4EB2-49E2-B88C-5B200C57C0AF}"/>
            </a:ext>
          </a:extLst>
        </xdr:cNvPr>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103794</xdr:rowOff>
    </xdr:from>
    <xdr:ext cx="405111" cy="259045"/>
    <xdr:sp macro="" textlink="">
      <xdr:nvSpPr>
        <xdr:cNvPr id="64" name="【道路】&#10;有形固定資産減価償却率平均値テキスト">
          <a:extLst>
            <a:ext uri="{FF2B5EF4-FFF2-40B4-BE49-F238E27FC236}">
              <a16:creationId xmlns:a16="http://schemas.microsoft.com/office/drawing/2014/main" id="{BB1272B9-DDC8-4FC3-80D7-8CA638001C0A}"/>
            </a:ext>
          </a:extLst>
        </xdr:cNvPr>
        <xdr:cNvSpPr txBox="1"/>
      </xdr:nvSpPr>
      <xdr:spPr>
        <a:xfrm>
          <a:off x="46736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364FAC72-2F0C-4594-A9F2-3F24BC1EF3BD}"/>
            </a:ext>
          </a:extLst>
        </xdr:cNvPr>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6B65C2BA-BECC-446E-9D0D-A32E45DD11A6}"/>
            </a:ext>
          </a:extLst>
        </xdr:cNvPr>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2B6F450A-EDC6-4C5C-A579-EE9C9ED90FAF}"/>
            </a:ext>
          </a:extLst>
        </xdr:cNvPr>
        <xdr:cNvSpPr/>
      </xdr:nvSpPr>
      <xdr:spPr>
        <a:xfrm>
          <a:off x="28575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F7ABF32F-526B-4CE5-9F67-AF17335FC924}"/>
            </a:ext>
          </a:extLst>
        </xdr:cNvPr>
        <xdr:cNvSpPr/>
      </xdr:nvSpPr>
      <xdr:spPr>
        <a:xfrm>
          <a:off x="1968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a:extLst>
            <a:ext uri="{FF2B5EF4-FFF2-40B4-BE49-F238E27FC236}">
              <a16:creationId xmlns:a16="http://schemas.microsoft.com/office/drawing/2014/main" id="{CF651017-7F6F-4811-B3C0-373A206F86C1}"/>
            </a:ext>
          </a:extLst>
        </xdr:cNvPr>
        <xdr:cNvSpPr/>
      </xdr:nvSpPr>
      <xdr:spPr>
        <a:xfrm>
          <a:off x="1079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A7DFB21-69B2-421F-9D27-FBBBD27DC76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1BDBBD9-0AB1-4311-BEC9-5C6DDAD6B5F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3624D91-099A-4443-AFEC-2805C4829EA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53C279D-4D58-42F1-BEFE-94EA40ADCD9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797D5763-89D3-4988-ACFD-B676074D6EA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75" name="楕円 74">
          <a:extLst>
            <a:ext uri="{FF2B5EF4-FFF2-40B4-BE49-F238E27FC236}">
              <a16:creationId xmlns:a16="http://schemas.microsoft.com/office/drawing/2014/main" id="{72790D40-B390-40BA-9C38-C9985D894C92}"/>
            </a:ext>
          </a:extLst>
        </xdr:cNvPr>
        <xdr:cNvSpPr/>
      </xdr:nvSpPr>
      <xdr:spPr>
        <a:xfrm>
          <a:off x="45847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78938</xdr:rowOff>
    </xdr:from>
    <xdr:ext cx="405111" cy="259045"/>
    <xdr:sp macro="" textlink="">
      <xdr:nvSpPr>
        <xdr:cNvPr id="76" name="【道路】&#10;有形固定資産減価償却率該当値テキスト">
          <a:extLst>
            <a:ext uri="{FF2B5EF4-FFF2-40B4-BE49-F238E27FC236}">
              <a16:creationId xmlns:a16="http://schemas.microsoft.com/office/drawing/2014/main" id="{BA6E7A93-65FE-4F17-B670-611606A418FE}"/>
            </a:ext>
          </a:extLst>
        </xdr:cNvPr>
        <xdr:cNvSpPr txBox="1"/>
      </xdr:nvSpPr>
      <xdr:spPr>
        <a:xfrm>
          <a:off x="4673600" y="625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64589</xdr:rowOff>
    </xdr:from>
    <xdr:to>
      <xdr:col>20</xdr:col>
      <xdr:colOff>38100</xdr:colOff>
      <xdr:row>36</xdr:row>
      <xdr:rowOff>166189</xdr:rowOff>
    </xdr:to>
    <xdr:sp macro="" textlink="">
      <xdr:nvSpPr>
        <xdr:cNvPr id="77" name="楕円 76">
          <a:extLst>
            <a:ext uri="{FF2B5EF4-FFF2-40B4-BE49-F238E27FC236}">
              <a16:creationId xmlns:a16="http://schemas.microsoft.com/office/drawing/2014/main" id="{6645EED7-CE8D-46C2-9738-04BF6BD8BBCD}"/>
            </a:ext>
          </a:extLst>
        </xdr:cNvPr>
        <xdr:cNvSpPr/>
      </xdr:nvSpPr>
      <xdr:spPr>
        <a:xfrm>
          <a:off x="3746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115389</xdr:rowOff>
    </xdr:from>
    <xdr:to>
      <xdr:col>24</xdr:col>
      <xdr:colOff>63500</xdr:colOff>
      <xdr:row>36</xdr:row>
      <xdr:rowOff>151311</xdr:rowOff>
    </xdr:to>
    <xdr:cxnSp macro="">
      <xdr:nvCxnSpPr>
        <xdr:cNvPr id="78" name="直線コネクタ 77">
          <a:extLst>
            <a:ext uri="{FF2B5EF4-FFF2-40B4-BE49-F238E27FC236}">
              <a16:creationId xmlns:a16="http://schemas.microsoft.com/office/drawing/2014/main" id="{DFEE92D2-B6CE-4DBA-ABCB-76553A3804DA}"/>
            </a:ext>
          </a:extLst>
        </xdr:cNvPr>
        <xdr:cNvCxnSpPr/>
      </xdr:nvCxnSpPr>
      <xdr:spPr>
        <a:xfrm>
          <a:off x="3797300" y="628758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9072</xdr:rowOff>
    </xdr:from>
    <xdr:to>
      <xdr:col>15</xdr:col>
      <xdr:colOff>101600</xdr:colOff>
      <xdr:row>36</xdr:row>
      <xdr:rowOff>110672</xdr:rowOff>
    </xdr:to>
    <xdr:sp macro="" textlink="">
      <xdr:nvSpPr>
        <xdr:cNvPr id="79" name="楕円 78">
          <a:extLst>
            <a:ext uri="{FF2B5EF4-FFF2-40B4-BE49-F238E27FC236}">
              <a16:creationId xmlns:a16="http://schemas.microsoft.com/office/drawing/2014/main" id="{A752DDB1-628D-4B07-AF42-6AA17D0B706E}"/>
            </a:ext>
          </a:extLst>
        </xdr:cNvPr>
        <xdr:cNvSpPr/>
      </xdr:nvSpPr>
      <xdr:spPr>
        <a:xfrm>
          <a:off x="2857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59872</xdr:rowOff>
    </xdr:from>
    <xdr:to>
      <xdr:col>19</xdr:col>
      <xdr:colOff>177800</xdr:colOff>
      <xdr:row>36</xdr:row>
      <xdr:rowOff>115389</xdr:rowOff>
    </xdr:to>
    <xdr:cxnSp macro="">
      <xdr:nvCxnSpPr>
        <xdr:cNvPr id="80" name="直線コネクタ 79">
          <a:extLst>
            <a:ext uri="{FF2B5EF4-FFF2-40B4-BE49-F238E27FC236}">
              <a16:creationId xmlns:a16="http://schemas.microsoft.com/office/drawing/2014/main" id="{EC2EBAAD-8BF2-4C1D-AA91-858807D12976}"/>
            </a:ext>
          </a:extLst>
        </xdr:cNvPr>
        <xdr:cNvCxnSpPr/>
      </xdr:nvCxnSpPr>
      <xdr:spPr>
        <a:xfrm>
          <a:off x="2908300" y="6232072"/>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151130</xdr:rowOff>
    </xdr:from>
    <xdr:to>
      <xdr:col>10</xdr:col>
      <xdr:colOff>165100</xdr:colOff>
      <xdr:row>36</xdr:row>
      <xdr:rowOff>81280</xdr:rowOff>
    </xdr:to>
    <xdr:sp macro="" textlink="">
      <xdr:nvSpPr>
        <xdr:cNvPr id="81" name="楕円 80">
          <a:extLst>
            <a:ext uri="{FF2B5EF4-FFF2-40B4-BE49-F238E27FC236}">
              <a16:creationId xmlns:a16="http://schemas.microsoft.com/office/drawing/2014/main" id="{6EDBC2AD-9538-4D59-A081-901F7FC2AAAC}"/>
            </a:ext>
          </a:extLst>
        </xdr:cNvPr>
        <xdr:cNvSpPr/>
      </xdr:nvSpPr>
      <xdr:spPr>
        <a:xfrm>
          <a:off x="196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30480</xdr:rowOff>
    </xdr:from>
    <xdr:to>
      <xdr:col>15</xdr:col>
      <xdr:colOff>50800</xdr:colOff>
      <xdr:row>36</xdr:row>
      <xdr:rowOff>59872</xdr:rowOff>
    </xdr:to>
    <xdr:cxnSp macro="">
      <xdr:nvCxnSpPr>
        <xdr:cNvPr id="82" name="直線コネクタ 81">
          <a:extLst>
            <a:ext uri="{FF2B5EF4-FFF2-40B4-BE49-F238E27FC236}">
              <a16:creationId xmlns:a16="http://schemas.microsoft.com/office/drawing/2014/main" id="{6FA44E32-B8A1-40EB-9AB3-63DDE82CA87C}"/>
            </a:ext>
          </a:extLst>
        </xdr:cNvPr>
        <xdr:cNvCxnSpPr/>
      </xdr:nvCxnSpPr>
      <xdr:spPr>
        <a:xfrm>
          <a:off x="2019300" y="620268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125004</xdr:rowOff>
    </xdr:from>
    <xdr:to>
      <xdr:col>6</xdr:col>
      <xdr:colOff>38100</xdr:colOff>
      <xdr:row>36</xdr:row>
      <xdr:rowOff>55154</xdr:rowOff>
    </xdr:to>
    <xdr:sp macro="" textlink="">
      <xdr:nvSpPr>
        <xdr:cNvPr id="83" name="楕円 82">
          <a:extLst>
            <a:ext uri="{FF2B5EF4-FFF2-40B4-BE49-F238E27FC236}">
              <a16:creationId xmlns:a16="http://schemas.microsoft.com/office/drawing/2014/main" id="{BCF72D33-FFD5-41CF-9E15-EF138B43F375}"/>
            </a:ext>
          </a:extLst>
        </xdr:cNvPr>
        <xdr:cNvSpPr/>
      </xdr:nvSpPr>
      <xdr:spPr>
        <a:xfrm>
          <a:off x="1079500" y="61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4354</xdr:rowOff>
    </xdr:from>
    <xdr:to>
      <xdr:col>10</xdr:col>
      <xdr:colOff>114300</xdr:colOff>
      <xdr:row>36</xdr:row>
      <xdr:rowOff>30480</xdr:rowOff>
    </xdr:to>
    <xdr:cxnSp macro="">
      <xdr:nvCxnSpPr>
        <xdr:cNvPr id="84" name="直線コネクタ 83">
          <a:extLst>
            <a:ext uri="{FF2B5EF4-FFF2-40B4-BE49-F238E27FC236}">
              <a16:creationId xmlns:a16="http://schemas.microsoft.com/office/drawing/2014/main" id="{D704314F-26FC-4176-B5EA-28FF76007919}"/>
            </a:ext>
          </a:extLst>
        </xdr:cNvPr>
        <xdr:cNvCxnSpPr/>
      </xdr:nvCxnSpPr>
      <xdr:spPr>
        <a:xfrm>
          <a:off x="1130300" y="61765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macro="" textlink="">
      <xdr:nvSpPr>
        <xdr:cNvPr id="85" name="n_1aveValue【道路】&#10;有形固定資産減価償却率">
          <a:extLst>
            <a:ext uri="{FF2B5EF4-FFF2-40B4-BE49-F238E27FC236}">
              <a16:creationId xmlns:a16="http://schemas.microsoft.com/office/drawing/2014/main" id="{6E10DC43-59E1-4C28-8228-FCE088C3B2F5}"/>
            </a:ext>
          </a:extLst>
        </xdr:cNvPr>
        <xdr:cNvSpPr txBox="1"/>
      </xdr:nvSpPr>
      <xdr:spPr>
        <a:xfrm>
          <a:off x="35820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160581</xdr:rowOff>
    </xdr:from>
    <xdr:ext cx="405111" cy="259045"/>
    <xdr:sp macro="" textlink="">
      <xdr:nvSpPr>
        <xdr:cNvPr id="86" name="n_2aveValue【道路】&#10;有形固定資産減価償却率">
          <a:extLst>
            <a:ext uri="{FF2B5EF4-FFF2-40B4-BE49-F238E27FC236}">
              <a16:creationId xmlns:a16="http://schemas.microsoft.com/office/drawing/2014/main" id="{5DE6EFCF-D6D1-46A3-BD59-63C5697AAE49}"/>
            </a:ext>
          </a:extLst>
        </xdr:cNvPr>
        <xdr:cNvSpPr txBox="1"/>
      </xdr:nvSpPr>
      <xdr:spPr>
        <a:xfrm>
          <a:off x="2705744" y="633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48821</xdr:rowOff>
    </xdr:from>
    <xdr:ext cx="405111" cy="259045"/>
    <xdr:sp macro="" textlink="">
      <xdr:nvSpPr>
        <xdr:cNvPr id="87" name="n_3aveValue【道路】&#10;有形固定資産減価償却率">
          <a:extLst>
            <a:ext uri="{FF2B5EF4-FFF2-40B4-BE49-F238E27FC236}">
              <a16:creationId xmlns:a16="http://schemas.microsoft.com/office/drawing/2014/main" id="{45C94E8D-08C9-4AB5-AC41-591F03DF6F2E}"/>
            </a:ext>
          </a:extLst>
        </xdr:cNvPr>
        <xdr:cNvSpPr txBox="1"/>
      </xdr:nvSpPr>
      <xdr:spPr>
        <a:xfrm>
          <a:off x="18167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6367</xdr:rowOff>
    </xdr:from>
    <xdr:ext cx="405111" cy="259045"/>
    <xdr:sp macro="" textlink="">
      <xdr:nvSpPr>
        <xdr:cNvPr id="88" name="n_4aveValue【道路】&#10;有形固定資産減価償却率">
          <a:extLst>
            <a:ext uri="{FF2B5EF4-FFF2-40B4-BE49-F238E27FC236}">
              <a16:creationId xmlns:a16="http://schemas.microsoft.com/office/drawing/2014/main" id="{E2EDA9A9-FE66-4DD3-805D-87791B8E90B8}"/>
            </a:ext>
          </a:extLst>
        </xdr:cNvPr>
        <xdr:cNvSpPr txBox="1"/>
      </xdr:nvSpPr>
      <xdr:spPr>
        <a:xfrm>
          <a:off x="927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11266</xdr:rowOff>
    </xdr:from>
    <xdr:ext cx="405111" cy="259045"/>
    <xdr:sp macro="" textlink="">
      <xdr:nvSpPr>
        <xdr:cNvPr id="89" name="n_1mainValue【道路】&#10;有形固定資産減価償却率">
          <a:extLst>
            <a:ext uri="{FF2B5EF4-FFF2-40B4-BE49-F238E27FC236}">
              <a16:creationId xmlns:a16="http://schemas.microsoft.com/office/drawing/2014/main" id="{8C5EB490-CA4A-4911-A068-4C3A0FAC5CB4}"/>
            </a:ext>
          </a:extLst>
        </xdr:cNvPr>
        <xdr:cNvSpPr txBox="1"/>
      </xdr:nvSpPr>
      <xdr:spPr>
        <a:xfrm>
          <a:off x="35820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127199</xdr:rowOff>
    </xdr:from>
    <xdr:ext cx="405111" cy="259045"/>
    <xdr:sp macro="" textlink="">
      <xdr:nvSpPr>
        <xdr:cNvPr id="90" name="n_2mainValue【道路】&#10;有形固定資産減価償却率">
          <a:extLst>
            <a:ext uri="{FF2B5EF4-FFF2-40B4-BE49-F238E27FC236}">
              <a16:creationId xmlns:a16="http://schemas.microsoft.com/office/drawing/2014/main" id="{D786DA77-51A2-4281-8E44-E40921AEF98C}"/>
            </a:ext>
          </a:extLst>
        </xdr:cNvPr>
        <xdr:cNvSpPr txBox="1"/>
      </xdr:nvSpPr>
      <xdr:spPr>
        <a:xfrm>
          <a:off x="2705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72407</xdr:rowOff>
    </xdr:from>
    <xdr:ext cx="405111" cy="259045"/>
    <xdr:sp macro="" textlink="">
      <xdr:nvSpPr>
        <xdr:cNvPr id="91" name="n_3mainValue【道路】&#10;有形固定資産減価償却率">
          <a:extLst>
            <a:ext uri="{FF2B5EF4-FFF2-40B4-BE49-F238E27FC236}">
              <a16:creationId xmlns:a16="http://schemas.microsoft.com/office/drawing/2014/main" id="{2A80F5CF-EA81-4D53-B162-AFF3CADA9B52}"/>
            </a:ext>
          </a:extLst>
        </xdr:cNvPr>
        <xdr:cNvSpPr txBox="1"/>
      </xdr:nvSpPr>
      <xdr:spPr>
        <a:xfrm>
          <a:off x="18167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46281</xdr:rowOff>
    </xdr:from>
    <xdr:ext cx="405111" cy="259045"/>
    <xdr:sp macro="" textlink="">
      <xdr:nvSpPr>
        <xdr:cNvPr id="92" name="n_4mainValue【道路】&#10;有形固定資産減価償却率">
          <a:extLst>
            <a:ext uri="{FF2B5EF4-FFF2-40B4-BE49-F238E27FC236}">
              <a16:creationId xmlns:a16="http://schemas.microsoft.com/office/drawing/2014/main" id="{5288FEA8-9618-4FCA-B734-570EB9F38901}"/>
            </a:ext>
          </a:extLst>
        </xdr:cNvPr>
        <xdr:cNvSpPr txBox="1"/>
      </xdr:nvSpPr>
      <xdr:spPr>
        <a:xfrm>
          <a:off x="927744" y="6218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3B401CDB-F210-4EF1-AE76-4D32AA911F6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EB55AD37-4321-4A06-A34C-F8326AFFA79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FDE69EF5-FF19-489D-A14D-937A077175B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E014BBB4-1B11-4A69-B566-E00933FF790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9ADB3411-FE1B-41E6-BA7A-CC306D70285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BC2D0CED-74DF-45EA-BEF5-AEE5ADEE9F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85303F5E-EE96-47D5-8C16-C173936843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9CAC289B-72EC-40CB-AF12-875F662B13A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2AF74B9D-7D33-45ED-B619-F24898FB25D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9C4E5713-FF4C-485C-A434-3AFFC270CA6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E6C5CC81-D5A4-49D0-8CC3-87AEA2453AA7}"/>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646EFBD2-0708-4888-83A6-058AFBE3A9A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4729AFEE-7CBF-462D-8DEF-535DDEAA13FB}"/>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99E463AA-CDC1-4D93-976B-5E0000AF666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7E96CAC1-19E5-4EFF-9CA7-541630B4B01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D84B42D2-FA7B-40FF-8862-675902D0A2D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CECEA4B0-839D-48A1-AD26-A8F5DDF37F2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45BCE420-E434-4A82-BEC9-F02D7C5FC4C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2E81D020-4A79-4919-9354-B3693258BC2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FDD8A699-E1CC-4A28-BF57-410D4DF1848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3AC07E78-235B-4EE7-87DE-812AC60FB01A}"/>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A2AC931F-FD87-4FEB-95C6-714D4B0C2D6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58281040-C687-4F4E-BA09-23A62045BC2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4BE1E39B-46D5-49B2-A39D-D157FB481B8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8C1E48A2-3E64-4443-8B74-9224B5C8271D}"/>
            </a:ext>
          </a:extLst>
        </xdr:cNvPr>
        <xdr:cNvCxnSpPr/>
      </xdr:nvCxnSpPr>
      <xdr:spPr>
        <a:xfrm flipV="1">
          <a:off x="10476865" y="5893784"/>
          <a:ext cx="0" cy="1427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AFAFA4C6-1E00-4B09-8280-24DA62D079B1}"/>
            </a:ext>
          </a:extLst>
        </xdr:cNvPr>
        <xdr:cNvSpPr txBox="1"/>
      </xdr:nvSpPr>
      <xdr:spPr>
        <a:xfrm>
          <a:off x="10515600" y="73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01B879BF-855C-468F-BBF0-8E9952B51D44}"/>
            </a:ext>
          </a:extLst>
        </xdr:cNvPr>
        <xdr:cNvCxnSpPr/>
      </xdr:nvCxnSpPr>
      <xdr:spPr>
        <a:xfrm>
          <a:off x="10388600" y="73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8415838C-5310-4918-B69C-8E8247717FEE}"/>
            </a:ext>
          </a:extLst>
        </xdr:cNvPr>
        <xdr:cNvSpPr txBox="1"/>
      </xdr:nvSpPr>
      <xdr:spPr>
        <a:xfrm>
          <a:off x="10515600" y="56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5A650D55-C993-4F78-AFFD-91E62270D9E9}"/>
            </a:ext>
          </a:extLst>
        </xdr:cNvPr>
        <xdr:cNvCxnSpPr/>
      </xdr:nvCxnSpPr>
      <xdr:spPr>
        <a:xfrm>
          <a:off x="10388600" y="589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159567</xdr:rowOff>
    </xdr:from>
    <xdr:ext cx="534377" cy="259045"/>
    <xdr:sp macro="" textlink="">
      <xdr:nvSpPr>
        <xdr:cNvPr id="122" name="【道路】&#10;一人当たり延長平均値テキスト">
          <a:extLst>
            <a:ext uri="{FF2B5EF4-FFF2-40B4-BE49-F238E27FC236}">
              <a16:creationId xmlns:a16="http://schemas.microsoft.com/office/drawing/2014/main" id="{5ECB177B-0D53-4762-B807-05DCBBAF471B}"/>
            </a:ext>
          </a:extLst>
        </xdr:cNvPr>
        <xdr:cNvSpPr txBox="1"/>
      </xdr:nvSpPr>
      <xdr:spPr>
        <a:xfrm>
          <a:off x="10515600" y="6674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ABBE0878-8328-4FFE-B274-CC16A686FF2E}"/>
            </a:ext>
          </a:extLst>
        </xdr:cNvPr>
        <xdr:cNvSpPr/>
      </xdr:nvSpPr>
      <xdr:spPr>
        <a:xfrm>
          <a:off x="10426700" y="68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4E9DDB95-FFF5-46DE-9F88-8C02B145B521}"/>
            </a:ext>
          </a:extLst>
        </xdr:cNvPr>
        <xdr:cNvSpPr/>
      </xdr:nvSpPr>
      <xdr:spPr>
        <a:xfrm>
          <a:off x="95885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8402A394-9302-4934-81CB-3C8E014D54A0}"/>
            </a:ext>
          </a:extLst>
        </xdr:cNvPr>
        <xdr:cNvSpPr/>
      </xdr:nvSpPr>
      <xdr:spPr>
        <a:xfrm>
          <a:off x="8699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BAC9DC8A-F0F7-43A1-9790-F9A02FD847F6}"/>
            </a:ext>
          </a:extLst>
        </xdr:cNvPr>
        <xdr:cNvSpPr/>
      </xdr:nvSpPr>
      <xdr:spPr>
        <a:xfrm>
          <a:off x="7810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11188</xdr:rowOff>
    </xdr:from>
    <xdr:to>
      <xdr:col>36</xdr:col>
      <xdr:colOff>165100</xdr:colOff>
      <xdr:row>40</xdr:row>
      <xdr:rowOff>112788</xdr:rowOff>
    </xdr:to>
    <xdr:sp macro="" textlink="">
      <xdr:nvSpPr>
        <xdr:cNvPr id="127" name="フローチャート: 判断 126">
          <a:extLst>
            <a:ext uri="{FF2B5EF4-FFF2-40B4-BE49-F238E27FC236}">
              <a16:creationId xmlns:a16="http://schemas.microsoft.com/office/drawing/2014/main" id="{4CCC1E8C-5F7F-46A8-8A35-67D41BC130E1}"/>
            </a:ext>
          </a:extLst>
        </xdr:cNvPr>
        <xdr:cNvSpPr/>
      </xdr:nvSpPr>
      <xdr:spPr>
        <a:xfrm>
          <a:off x="6921500" y="686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A8EF30E-D3EC-4559-B60A-3D314B76F6C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8490D11-5527-400A-9C1B-AB015F8D8D5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A5090F5-05F1-4938-A0B8-2308128D577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01AB76F-82F8-47E8-A37A-97C298FA62F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AD444A4-3E03-4672-A519-F4BC287B991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16980</xdr:rowOff>
    </xdr:from>
    <xdr:to>
      <xdr:col>55</xdr:col>
      <xdr:colOff>50800</xdr:colOff>
      <xdr:row>41</xdr:row>
      <xdr:rowOff>118580</xdr:rowOff>
    </xdr:to>
    <xdr:sp macro="" textlink="">
      <xdr:nvSpPr>
        <xdr:cNvPr id="133" name="楕円 132">
          <a:extLst>
            <a:ext uri="{FF2B5EF4-FFF2-40B4-BE49-F238E27FC236}">
              <a16:creationId xmlns:a16="http://schemas.microsoft.com/office/drawing/2014/main" id="{BC6B7A9E-6B9E-4055-B4BC-C2C86E25F60C}"/>
            </a:ext>
          </a:extLst>
        </xdr:cNvPr>
        <xdr:cNvSpPr/>
      </xdr:nvSpPr>
      <xdr:spPr>
        <a:xfrm>
          <a:off x="10426700" y="70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166857</xdr:rowOff>
    </xdr:from>
    <xdr:ext cx="534377" cy="259045"/>
    <xdr:sp macro="" textlink="">
      <xdr:nvSpPr>
        <xdr:cNvPr id="134" name="【道路】&#10;一人当たり延長該当値テキスト">
          <a:extLst>
            <a:ext uri="{FF2B5EF4-FFF2-40B4-BE49-F238E27FC236}">
              <a16:creationId xmlns:a16="http://schemas.microsoft.com/office/drawing/2014/main" id="{73AB1850-3988-44FB-995C-FCE4A3D2A656}"/>
            </a:ext>
          </a:extLst>
        </xdr:cNvPr>
        <xdr:cNvSpPr txBox="1"/>
      </xdr:nvSpPr>
      <xdr:spPr>
        <a:xfrm>
          <a:off x="10515600" y="702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30658</xdr:rowOff>
    </xdr:from>
    <xdr:to>
      <xdr:col>50</xdr:col>
      <xdr:colOff>165100</xdr:colOff>
      <xdr:row>41</xdr:row>
      <xdr:rowOff>132258</xdr:rowOff>
    </xdr:to>
    <xdr:sp macro="" textlink="">
      <xdr:nvSpPr>
        <xdr:cNvPr id="135" name="楕円 134">
          <a:extLst>
            <a:ext uri="{FF2B5EF4-FFF2-40B4-BE49-F238E27FC236}">
              <a16:creationId xmlns:a16="http://schemas.microsoft.com/office/drawing/2014/main" id="{B0AE5C4B-43D1-4855-95B9-47E6033DC754}"/>
            </a:ext>
          </a:extLst>
        </xdr:cNvPr>
        <xdr:cNvSpPr/>
      </xdr:nvSpPr>
      <xdr:spPr>
        <a:xfrm>
          <a:off x="9588500" y="706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67780</xdr:rowOff>
    </xdr:from>
    <xdr:to>
      <xdr:col>55</xdr:col>
      <xdr:colOff>0</xdr:colOff>
      <xdr:row>41</xdr:row>
      <xdr:rowOff>81458</xdr:rowOff>
    </xdr:to>
    <xdr:cxnSp macro="">
      <xdr:nvCxnSpPr>
        <xdr:cNvPr id="136" name="直線コネクタ 135">
          <a:extLst>
            <a:ext uri="{FF2B5EF4-FFF2-40B4-BE49-F238E27FC236}">
              <a16:creationId xmlns:a16="http://schemas.microsoft.com/office/drawing/2014/main" id="{2E173F2B-74EA-4E14-B8CF-12415E37C835}"/>
            </a:ext>
          </a:extLst>
        </xdr:cNvPr>
        <xdr:cNvCxnSpPr/>
      </xdr:nvCxnSpPr>
      <xdr:spPr>
        <a:xfrm flipV="1">
          <a:off x="9639300" y="7097230"/>
          <a:ext cx="8382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42259</xdr:rowOff>
    </xdr:from>
    <xdr:to>
      <xdr:col>46</xdr:col>
      <xdr:colOff>38100</xdr:colOff>
      <xdr:row>41</xdr:row>
      <xdr:rowOff>143859</xdr:rowOff>
    </xdr:to>
    <xdr:sp macro="" textlink="">
      <xdr:nvSpPr>
        <xdr:cNvPr id="137" name="楕円 136">
          <a:extLst>
            <a:ext uri="{FF2B5EF4-FFF2-40B4-BE49-F238E27FC236}">
              <a16:creationId xmlns:a16="http://schemas.microsoft.com/office/drawing/2014/main" id="{F117BA66-72DB-4346-992C-C35D2FDAF5AF}"/>
            </a:ext>
          </a:extLst>
        </xdr:cNvPr>
        <xdr:cNvSpPr/>
      </xdr:nvSpPr>
      <xdr:spPr>
        <a:xfrm>
          <a:off x="8699500" y="70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81458</xdr:rowOff>
    </xdr:from>
    <xdr:to>
      <xdr:col>50</xdr:col>
      <xdr:colOff>114300</xdr:colOff>
      <xdr:row>41</xdr:row>
      <xdr:rowOff>93059</xdr:rowOff>
    </xdr:to>
    <xdr:cxnSp macro="">
      <xdr:nvCxnSpPr>
        <xdr:cNvPr id="138" name="直線コネクタ 137">
          <a:extLst>
            <a:ext uri="{FF2B5EF4-FFF2-40B4-BE49-F238E27FC236}">
              <a16:creationId xmlns:a16="http://schemas.microsoft.com/office/drawing/2014/main" id="{54060963-8C3E-446C-A57E-B1BA2E1F935F}"/>
            </a:ext>
          </a:extLst>
        </xdr:cNvPr>
        <xdr:cNvCxnSpPr/>
      </xdr:nvCxnSpPr>
      <xdr:spPr>
        <a:xfrm flipV="1">
          <a:off x="8750300" y="7110908"/>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52413</xdr:rowOff>
    </xdr:from>
    <xdr:to>
      <xdr:col>41</xdr:col>
      <xdr:colOff>101600</xdr:colOff>
      <xdr:row>41</xdr:row>
      <xdr:rowOff>154013</xdr:rowOff>
    </xdr:to>
    <xdr:sp macro="" textlink="">
      <xdr:nvSpPr>
        <xdr:cNvPr id="139" name="楕円 138">
          <a:extLst>
            <a:ext uri="{FF2B5EF4-FFF2-40B4-BE49-F238E27FC236}">
              <a16:creationId xmlns:a16="http://schemas.microsoft.com/office/drawing/2014/main" id="{20B29DB9-E6F7-46FE-80E1-E6D4B24FAA73}"/>
            </a:ext>
          </a:extLst>
        </xdr:cNvPr>
        <xdr:cNvSpPr/>
      </xdr:nvSpPr>
      <xdr:spPr>
        <a:xfrm>
          <a:off x="7810500" y="708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93059</xdr:rowOff>
    </xdr:from>
    <xdr:to>
      <xdr:col>45</xdr:col>
      <xdr:colOff>177800</xdr:colOff>
      <xdr:row>41</xdr:row>
      <xdr:rowOff>103213</xdr:rowOff>
    </xdr:to>
    <xdr:cxnSp macro="">
      <xdr:nvCxnSpPr>
        <xdr:cNvPr id="140" name="直線コネクタ 139">
          <a:extLst>
            <a:ext uri="{FF2B5EF4-FFF2-40B4-BE49-F238E27FC236}">
              <a16:creationId xmlns:a16="http://schemas.microsoft.com/office/drawing/2014/main" id="{F181BA4C-5577-4B0C-938C-4FF27213BDAB}"/>
            </a:ext>
          </a:extLst>
        </xdr:cNvPr>
        <xdr:cNvCxnSpPr/>
      </xdr:nvCxnSpPr>
      <xdr:spPr>
        <a:xfrm flipV="1">
          <a:off x="7861300" y="7122509"/>
          <a:ext cx="889000" cy="1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62929</xdr:rowOff>
    </xdr:from>
    <xdr:to>
      <xdr:col>36</xdr:col>
      <xdr:colOff>165100</xdr:colOff>
      <xdr:row>41</xdr:row>
      <xdr:rowOff>164529</xdr:rowOff>
    </xdr:to>
    <xdr:sp macro="" textlink="">
      <xdr:nvSpPr>
        <xdr:cNvPr id="141" name="楕円 140">
          <a:extLst>
            <a:ext uri="{FF2B5EF4-FFF2-40B4-BE49-F238E27FC236}">
              <a16:creationId xmlns:a16="http://schemas.microsoft.com/office/drawing/2014/main" id="{79B547F5-1FE3-40F3-AB1D-7D7064913759}"/>
            </a:ext>
          </a:extLst>
        </xdr:cNvPr>
        <xdr:cNvSpPr/>
      </xdr:nvSpPr>
      <xdr:spPr>
        <a:xfrm>
          <a:off x="6921500" y="70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103213</xdr:rowOff>
    </xdr:from>
    <xdr:to>
      <xdr:col>41</xdr:col>
      <xdr:colOff>50800</xdr:colOff>
      <xdr:row>41</xdr:row>
      <xdr:rowOff>113729</xdr:rowOff>
    </xdr:to>
    <xdr:cxnSp macro="">
      <xdr:nvCxnSpPr>
        <xdr:cNvPr id="142" name="直線コネクタ 141">
          <a:extLst>
            <a:ext uri="{FF2B5EF4-FFF2-40B4-BE49-F238E27FC236}">
              <a16:creationId xmlns:a16="http://schemas.microsoft.com/office/drawing/2014/main" id="{4EFCB172-2FDB-47E9-8696-A076C807A7D0}"/>
            </a:ext>
          </a:extLst>
        </xdr:cNvPr>
        <xdr:cNvCxnSpPr/>
      </xdr:nvCxnSpPr>
      <xdr:spPr>
        <a:xfrm flipV="1">
          <a:off x="6972300" y="7132663"/>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90187</xdr:rowOff>
    </xdr:from>
    <xdr:ext cx="534377" cy="259045"/>
    <xdr:sp macro="" textlink="">
      <xdr:nvSpPr>
        <xdr:cNvPr id="143" name="n_1aveValue【道路】&#10;一人当たり延長">
          <a:extLst>
            <a:ext uri="{FF2B5EF4-FFF2-40B4-BE49-F238E27FC236}">
              <a16:creationId xmlns:a16="http://schemas.microsoft.com/office/drawing/2014/main" id="{408A4978-2B16-4AEA-B153-2FB82820AB25}"/>
            </a:ext>
          </a:extLst>
        </xdr:cNvPr>
        <xdr:cNvSpPr txBox="1"/>
      </xdr:nvSpPr>
      <xdr:spPr>
        <a:xfrm>
          <a:off x="9359411" y="66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102626</xdr:rowOff>
    </xdr:from>
    <xdr:ext cx="534377" cy="259045"/>
    <xdr:sp macro="" textlink="">
      <xdr:nvSpPr>
        <xdr:cNvPr id="144" name="n_2aveValue【道路】&#10;一人当たり延長">
          <a:extLst>
            <a:ext uri="{FF2B5EF4-FFF2-40B4-BE49-F238E27FC236}">
              <a16:creationId xmlns:a16="http://schemas.microsoft.com/office/drawing/2014/main" id="{69695B55-6DCC-4786-9B08-C40501F762E0}"/>
            </a:ext>
          </a:extLst>
        </xdr:cNvPr>
        <xdr:cNvSpPr txBox="1"/>
      </xdr:nvSpPr>
      <xdr:spPr>
        <a:xfrm>
          <a:off x="8483111" y="66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117409</xdr:rowOff>
    </xdr:from>
    <xdr:ext cx="534377" cy="259045"/>
    <xdr:sp macro="" textlink="">
      <xdr:nvSpPr>
        <xdr:cNvPr id="145" name="n_3aveValue【道路】&#10;一人当たり延長">
          <a:extLst>
            <a:ext uri="{FF2B5EF4-FFF2-40B4-BE49-F238E27FC236}">
              <a16:creationId xmlns:a16="http://schemas.microsoft.com/office/drawing/2014/main" id="{3927859E-1A34-4DE3-AB5F-00B17F7DC511}"/>
            </a:ext>
          </a:extLst>
        </xdr:cNvPr>
        <xdr:cNvSpPr txBox="1"/>
      </xdr:nvSpPr>
      <xdr:spPr>
        <a:xfrm>
          <a:off x="7594111" y="66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129315</xdr:rowOff>
    </xdr:from>
    <xdr:ext cx="534377" cy="259045"/>
    <xdr:sp macro="" textlink="">
      <xdr:nvSpPr>
        <xdr:cNvPr id="146" name="n_4aveValue【道路】&#10;一人当たり延長">
          <a:extLst>
            <a:ext uri="{FF2B5EF4-FFF2-40B4-BE49-F238E27FC236}">
              <a16:creationId xmlns:a16="http://schemas.microsoft.com/office/drawing/2014/main" id="{7B7C51F5-0F8F-4C27-8416-3402E71BF983}"/>
            </a:ext>
          </a:extLst>
        </xdr:cNvPr>
        <xdr:cNvSpPr txBox="1"/>
      </xdr:nvSpPr>
      <xdr:spPr>
        <a:xfrm>
          <a:off x="6705111" y="66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123385</xdr:rowOff>
    </xdr:from>
    <xdr:ext cx="534377" cy="259045"/>
    <xdr:sp macro="" textlink="">
      <xdr:nvSpPr>
        <xdr:cNvPr id="147" name="n_1mainValue【道路】&#10;一人当たり延長">
          <a:extLst>
            <a:ext uri="{FF2B5EF4-FFF2-40B4-BE49-F238E27FC236}">
              <a16:creationId xmlns:a16="http://schemas.microsoft.com/office/drawing/2014/main" id="{66F28AEF-5BD9-436B-848B-B0D19E082DF1}"/>
            </a:ext>
          </a:extLst>
        </xdr:cNvPr>
        <xdr:cNvSpPr txBox="1"/>
      </xdr:nvSpPr>
      <xdr:spPr>
        <a:xfrm>
          <a:off x="9359411" y="71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134986</xdr:rowOff>
    </xdr:from>
    <xdr:ext cx="534377" cy="259045"/>
    <xdr:sp macro="" textlink="">
      <xdr:nvSpPr>
        <xdr:cNvPr id="148" name="n_2mainValue【道路】&#10;一人当たり延長">
          <a:extLst>
            <a:ext uri="{FF2B5EF4-FFF2-40B4-BE49-F238E27FC236}">
              <a16:creationId xmlns:a16="http://schemas.microsoft.com/office/drawing/2014/main" id="{CC0FDAC2-9C15-48A2-B203-BBFE27C42FD2}"/>
            </a:ext>
          </a:extLst>
        </xdr:cNvPr>
        <xdr:cNvSpPr txBox="1"/>
      </xdr:nvSpPr>
      <xdr:spPr>
        <a:xfrm>
          <a:off x="8483111" y="71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145140</xdr:rowOff>
    </xdr:from>
    <xdr:ext cx="534377" cy="259045"/>
    <xdr:sp macro="" textlink="">
      <xdr:nvSpPr>
        <xdr:cNvPr id="149" name="n_3mainValue【道路】&#10;一人当たり延長">
          <a:extLst>
            <a:ext uri="{FF2B5EF4-FFF2-40B4-BE49-F238E27FC236}">
              <a16:creationId xmlns:a16="http://schemas.microsoft.com/office/drawing/2014/main" id="{0D4838D2-141E-41C4-878A-B29B69295CE9}"/>
            </a:ext>
          </a:extLst>
        </xdr:cNvPr>
        <xdr:cNvSpPr txBox="1"/>
      </xdr:nvSpPr>
      <xdr:spPr>
        <a:xfrm>
          <a:off x="7594111" y="717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155656</xdr:rowOff>
    </xdr:from>
    <xdr:ext cx="534377" cy="259045"/>
    <xdr:sp macro="" textlink="">
      <xdr:nvSpPr>
        <xdr:cNvPr id="150" name="n_4mainValue【道路】&#10;一人当たり延長">
          <a:extLst>
            <a:ext uri="{FF2B5EF4-FFF2-40B4-BE49-F238E27FC236}">
              <a16:creationId xmlns:a16="http://schemas.microsoft.com/office/drawing/2014/main" id="{F299229F-F5C8-4181-83DC-3D2807A7D1B6}"/>
            </a:ext>
          </a:extLst>
        </xdr:cNvPr>
        <xdr:cNvSpPr txBox="1"/>
      </xdr:nvSpPr>
      <xdr:spPr>
        <a:xfrm>
          <a:off x="6705111" y="718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B56B3398-7353-4D5B-ABA7-17274188BD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CD7C767B-002C-4360-9318-C4AAE8D545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26F5805-002D-4903-A225-BF81764AC38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BA0B556B-1177-4A1C-958E-FE75791ABA6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EF7A7155-EA48-42CB-8465-BB315123B49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B7A8792-E6D4-4E00-85D2-E9333E5C4B2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20C82BC-4B18-476A-AF85-389A7EC6CA3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F0953F39-CB74-4275-99A2-3ACD9EC1DE1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E907C4C-F057-44E7-B2D9-246DFD26C32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BF8981CD-FD29-439A-BF55-D818D7E954F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4060832C-0D13-4B1E-9FCB-19D86900870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AC9A44E9-B87C-4D57-A8DA-94D15A3CBE54}"/>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9C5ED6BF-D7BF-4FDF-AC32-A3548C4DA949}"/>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EB23F0E5-B458-4659-82F6-7A466762E934}"/>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AB785159-4169-47F6-8FF6-C04B81678988}"/>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740063CC-F721-4B10-9E35-7DAB539859DF}"/>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B0F19049-DBB5-4897-86C8-66D3B44D0257}"/>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36295282-9695-4A14-860D-9238CA07D59C}"/>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814EED4A-7FF6-4603-B828-E3B991FDE36D}"/>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7E469809-829F-43C5-8F8B-DBD4E7C4283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1F185F72-0641-4155-804E-96E87B7E1FF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AB82343-149F-4191-AD5F-4773AB6CB59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8904CE58-D3F6-4985-98E4-AA95CCEEFCB4}"/>
            </a:ext>
          </a:extLst>
        </xdr:cNvPr>
        <xdr:cNvCxnSpPr/>
      </xdr:nvCxnSpPr>
      <xdr:spPr>
        <a:xfrm flipV="1">
          <a:off x="4634865" y="947089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07BB7EC-628F-45A5-9C2E-CADFFAD01444}"/>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2A8EEC33-77D7-4D10-9B9C-D0D240B18BB3}"/>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4C77FB4D-48BE-4B7A-BAAC-A23A645F7494}"/>
            </a:ext>
          </a:extLst>
        </xdr:cNvPr>
        <xdr:cNvSpPr txBox="1"/>
      </xdr:nvSpPr>
      <xdr:spPr>
        <a:xfrm>
          <a:off x="4673600" y="924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A1CC05C0-3CA2-4E67-901F-30EE69898100}"/>
            </a:ext>
          </a:extLst>
        </xdr:cNvPr>
        <xdr:cNvCxnSpPr/>
      </xdr:nvCxnSpPr>
      <xdr:spPr>
        <a:xfrm>
          <a:off x="4546600" y="947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504E73D-BC31-476B-842A-71A68F297542}"/>
            </a:ext>
          </a:extLst>
        </xdr:cNvPr>
        <xdr:cNvSpPr txBox="1"/>
      </xdr:nvSpPr>
      <xdr:spPr>
        <a:xfrm>
          <a:off x="4673600" y="995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21616D5F-D676-46B4-A414-34C681ED666B}"/>
            </a:ext>
          </a:extLst>
        </xdr:cNvPr>
        <xdr:cNvSpPr/>
      </xdr:nvSpPr>
      <xdr:spPr>
        <a:xfrm>
          <a:off x="45847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96B26737-DA5A-4E1C-AAE8-501EE881540D}"/>
            </a:ext>
          </a:extLst>
        </xdr:cNvPr>
        <xdr:cNvSpPr/>
      </xdr:nvSpPr>
      <xdr:spPr>
        <a:xfrm>
          <a:off x="3746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A8A34B8C-D13A-45D4-BF60-9891E9FAD107}"/>
            </a:ext>
          </a:extLst>
        </xdr:cNvPr>
        <xdr:cNvSpPr/>
      </xdr:nvSpPr>
      <xdr:spPr>
        <a:xfrm>
          <a:off x="2857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3DBE01F3-7367-4D1E-90B9-888D30C81BC8}"/>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152654</xdr:rowOff>
    </xdr:from>
    <xdr:to>
      <xdr:col>6</xdr:col>
      <xdr:colOff>38100</xdr:colOff>
      <xdr:row>58</xdr:row>
      <xdr:rowOff>82804</xdr:rowOff>
    </xdr:to>
    <xdr:sp macro="" textlink="">
      <xdr:nvSpPr>
        <xdr:cNvPr id="183" name="フローチャート: 判断 182">
          <a:extLst>
            <a:ext uri="{FF2B5EF4-FFF2-40B4-BE49-F238E27FC236}">
              <a16:creationId xmlns:a16="http://schemas.microsoft.com/office/drawing/2014/main" id="{90683052-5B5A-4C16-9DC4-3BE29185AF16}"/>
            </a:ext>
          </a:extLst>
        </xdr:cNvPr>
        <xdr:cNvSpPr/>
      </xdr:nvSpPr>
      <xdr:spPr>
        <a:xfrm>
          <a:off x="1079500" y="992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987E89E-1960-408A-BAE6-762396C592F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F0E57D1-05A7-45FD-A9D4-68A2C79DB1D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79283C5-345F-4DE2-B5BE-19CAC0C4361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4705922-B5A7-48E6-A1A4-206191411D1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A4B18DF-526F-44B0-8699-CC787D2FD01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70358</xdr:rowOff>
    </xdr:from>
    <xdr:to>
      <xdr:col>24</xdr:col>
      <xdr:colOff>114300</xdr:colOff>
      <xdr:row>60</xdr:row>
      <xdr:rowOff>508</xdr:rowOff>
    </xdr:to>
    <xdr:sp macro="" textlink="">
      <xdr:nvSpPr>
        <xdr:cNvPr id="189" name="楕円 188">
          <a:extLst>
            <a:ext uri="{FF2B5EF4-FFF2-40B4-BE49-F238E27FC236}">
              <a16:creationId xmlns:a16="http://schemas.microsoft.com/office/drawing/2014/main" id="{2317552B-56FA-4903-A92E-30B545473144}"/>
            </a:ext>
          </a:extLst>
        </xdr:cNvPr>
        <xdr:cNvSpPr/>
      </xdr:nvSpPr>
      <xdr:spPr>
        <a:xfrm>
          <a:off x="45847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48785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723DD22-3A18-4402-91CC-DFF62EEBDA62}"/>
            </a:ext>
          </a:extLst>
        </xdr:cNvPr>
        <xdr:cNvSpPr txBox="1"/>
      </xdr:nvSpPr>
      <xdr:spPr>
        <a:xfrm>
          <a:off x="4673600"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33782</xdr:rowOff>
    </xdr:from>
    <xdr:to>
      <xdr:col>20</xdr:col>
      <xdr:colOff>38100</xdr:colOff>
      <xdr:row>59</xdr:row>
      <xdr:rowOff>135382</xdr:rowOff>
    </xdr:to>
    <xdr:sp macro="" textlink="">
      <xdr:nvSpPr>
        <xdr:cNvPr id="191" name="楕円 190">
          <a:extLst>
            <a:ext uri="{FF2B5EF4-FFF2-40B4-BE49-F238E27FC236}">
              <a16:creationId xmlns:a16="http://schemas.microsoft.com/office/drawing/2014/main" id="{AEF0AB52-2E48-4B2A-BCC0-8EA9F42091CB}"/>
            </a:ext>
          </a:extLst>
        </xdr:cNvPr>
        <xdr:cNvSpPr/>
      </xdr:nvSpPr>
      <xdr:spPr>
        <a:xfrm>
          <a:off x="37465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84582</xdr:rowOff>
    </xdr:from>
    <xdr:to>
      <xdr:col>24</xdr:col>
      <xdr:colOff>63500</xdr:colOff>
      <xdr:row>59</xdr:row>
      <xdr:rowOff>121158</xdr:rowOff>
    </xdr:to>
    <xdr:cxnSp macro="">
      <xdr:nvCxnSpPr>
        <xdr:cNvPr id="192" name="直線コネクタ 191">
          <a:extLst>
            <a:ext uri="{FF2B5EF4-FFF2-40B4-BE49-F238E27FC236}">
              <a16:creationId xmlns:a16="http://schemas.microsoft.com/office/drawing/2014/main" id="{7CCF83B8-E1C7-429B-AD82-C0F06AA14A15}"/>
            </a:ext>
          </a:extLst>
        </xdr:cNvPr>
        <xdr:cNvCxnSpPr/>
      </xdr:nvCxnSpPr>
      <xdr:spPr>
        <a:xfrm>
          <a:off x="3797300" y="102001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168656</xdr:rowOff>
    </xdr:from>
    <xdr:to>
      <xdr:col>15</xdr:col>
      <xdr:colOff>101600</xdr:colOff>
      <xdr:row>59</xdr:row>
      <xdr:rowOff>98806</xdr:rowOff>
    </xdr:to>
    <xdr:sp macro="" textlink="">
      <xdr:nvSpPr>
        <xdr:cNvPr id="193" name="楕円 192">
          <a:extLst>
            <a:ext uri="{FF2B5EF4-FFF2-40B4-BE49-F238E27FC236}">
              <a16:creationId xmlns:a16="http://schemas.microsoft.com/office/drawing/2014/main" id="{98F7E9D3-90E4-42EE-9EEC-7864C506672D}"/>
            </a:ext>
          </a:extLst>
        </xdr:cNvPr>
        <xdr:cNvSpPr/>
      </xdr:nvSpPr>
      <xdr:spPr>
        <a:xfrm>
          <a:off x="2857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48006</xdr:rowOff>
    </xdr:from>
    <xdr:to>
      <xdr:col>19</xdr:col>
      <xdr:colOff>177800</xdr:colOff>
      <xdr:row>59</xdr:row>
      <xdr:rowOff>84582</xdr:rowOff>
    </xdr:to>
    <xdr:cxnSp macro="">
      <xdr:nvCxnSpPr>
        <xdr:cNvPr id="194" name="直線コネクタ 193">
          <a:extLst>
            <a:ext uri="{FF2B5EF4-FFF2-40B4-BE49-F238E27FC236}">
              <a16:creationId xmlns:a16="http://schemas.microsoft.com/office/drawing/2014/main" id="{1C195C80-916F-40A6-B238-94C39E5AAB63}"/>
            </a:ext>
          </a:extLst>
        </xdr:cNvPr>
        <xdr:cNvCxnSpPr/>
      </xdr:nvCxnSpPr>
      <xdr:spPr>
        <a:xfrm>
          <a:off x="2908300" y="101635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166370</xdr:rowOff>
    </xdr:from>
    <xdr:to>
      <xdr:col>10</xdr:col>
      <xdr:colOff>165100</xdr:colOff>
      <xdr:row>59</xdr:row>
      <xdr:rowOff>96520</xdr:rowOff>
    </xdr:to>
    <xdr:sp macro="" textlink="">
      <xdr:nvSpPr>
        <xdr:cNvPr id="195" name="楕円 194">
          <a:extLst>
            <a:ext uri="{FF2B5EF4-FFF2-40B4-BE49-F238E27FC236}">
              <a16:creationId xmlns:a16="http://schemas.microsoft.com/office/drawing/2014/main" id="{DA828C1F-6F6F-4CE1-8773-9FD243237193}"/>
            </a:ext>
          </a:extLst>
        </xdr:cNvPr>
        <xdr:cNvSpPr/>
      </xdr:nvSpPr>
      <xdr:spPr>
        <a:xfrm>
          <a:off x="1968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45720</xdr:rowOff>
    </xdr:from>
    <xdr:to>
      <xdr:col>15</xdr:col>
      <xdr:colOff>50800</xdr:colOff>
      <xdr:row>59</xdr:row>
      <xdr:rowOff>48006</xdr:rowOff>
    </xdr:to>
    <xdr:cxnSp macro="">
      <xdr:nvCxnSpPr>
        <xdr:cNvPr id="196" name="直線コネクタ 195">
          <a:extLst>
            <a:ext uri="{FF2B5EF4-FFF2-40B4-BE49-F238E27FC236}">
              <a16:creationId xmlns:a16="http://schemas.microsoft.com/office/drawing/2014/main" id="{CDC38B9A-5803-4D1B-8E06-ADE2CFB5053F}"/>
            </a:ext>
          </a:extLst>
        </xdr:cNvPr>
        <xdr:cNvCxnSpPr/>
      </xdr:nvCxnSpPr>
      <xdr:spPr>
        <a:xfrm>
          <a:off x="2019300" y="101612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148082</xdr:rowOff>
    </xdr:from>
    <xdr:to>
      <xdr:col>6</xdr:col>
      <xdr:colOff>38100</xdr:colOff>
      <xdr:row>59</xdr:row>
      <xdr:rowOff>78232</xdr:rowOff>
    </xdr:to>
    <xdr:sp macro="" textlink="">
      <xdr:nvSpPr>
        <xdr:cNvPr id="197" name="楕円 196">
          <a:extLst>
            <a:ext uri="{FF2B5EF4-FFF2-40B4-BE49-F238E27FC236}">
              <a16:creationId xmlns:a16="http://schemas.microsoft.com/office/drawing/2014/main" id="{431AAEFF-9D3E-4BFB-833C-5097284CBF4B}"/>
            </a:ext>
          </a:extLst>
        </xdr:cNvPr>
        <xdr:cNvSpPr/>
      </xdr:nvSpPr>
      <xdr:spPr>
        <a:xfrm>
          <a:off x="10795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27432</xdr:rowOff>
    </xdr:from>
    <xdr:to>
      <xdr:col>10</xdr:col>
      <xdr:colOff>114300</xdr:colOff>
      <xdr:row>59</xdr:row>
      <xdr:rowOff>45720</xdr:rowOff>
    </xdr:to>
    <xdr:cxnSp macro="">
      <xdr:nvCxnSpPr>
        <xdr:cNvPr id="198" name="直線コネクタ 197">
          <a:extLst>
            <a:ext uri="{FF2B5EF4-FFF2-40B4-BE49-F238E27FC236}">
              <a16:creationId xmlns:a16="http://schemas.microsoft.com/office/drawing/2014/main" id="{368F1EFA-44D8-42E9-AE72-37032C75C139}"/>
            </a:ext>
          </a:extLst>
        </xdr:cNvPr>
        <xdr:cNvCxnSpPr/>
      </xdr:nvCxnSpPr>
      <xdr:spPr>
        <a:xfrm>
          <a:off x="1130300" y="1014298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90187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6B16F92-32A6-4C67-9AE8-2A5ED82A34BC}"/>
            </a:ext>
          </a:extLst>
        </xdr:cNvPr>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4036E70-78D9-4538-BEA7-DE38E07D249E}"/>
            </a:ext>
          </a:extLst>
        </xdr:cNvPr>
        <xdr:cNvSpPr txBox="1"/>
      </xdr:nvSpPr>
      <xdr:spPr>
        <a:xfrm>
          <a:off x="2705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E3D1E76-0ABB-47BE-B938-825EB45B21A1}"/>
            </a:ext>
          </a:extLst>
        </xdr:cNvPr>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99331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36F3973-1601-47F9-B2DD-8904E862A2E0}"/>
            </a:ext>
          </a:extLst>
        </xdr:cNvPr>
        <xdr:cNvSpPr txBox="1"/>
      </xdr:nvSpPr>
      <xdr:spPr>
        <a:xfrm>
          <a:off x="9277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126509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B613CF8-AF7D-4B9E-A35C-2EF5B9254D24}"/>
            </a:ext>
          </a:extLst>
        </xdr:cNvPr>
        <xdr:cNvSpPr txBox="1"/>
      </xdr:nvSpPr>
      <xdr:spPr>
        <a:xfrm>
          <a:off x="35820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89933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02DAE8F-05AC-4783-9C07-F70737BBBC3A}"/>
            </a:ext>
          </a:extLst>
        </xdr:cNvPr>
        <xdr:cNvSpPr txBox="1"/>
      </xdr:nvSpPr>
      <xdr:spPr>
        <a:xfrm>
          <a:off x="2705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87647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8968492-EB96-4508-AC8E-EC7DE9470738}"/>
            </a:ext>
          </a:extLst>
        </xdr:cNvPr>
        <xdr:cNvSpPr txBox="1"/>
      </xdr:nvSpPr>
      <xdr:spPr>
        <a:xfrm>
          <a:off x="1816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69359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95F354D-2F25-4E88-AB4E-66A77575D897}"/>
            </a:ext>
          </a:extLst>
        </xdr:cNvPr>
        <xdr:cNvSpPr txBox="1"/>
      </xdr:nvSpPr>
      <xdr:spPr>
        <a:xfrm>
          <a:off x="927744" y="1018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5BF7901-C9FC-4C36-9C56-7736E756C0F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BAF19D7-C74F-48EB-955F-1C80A883C1A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DCFA7A3-3E9B-4934-8B46-7F94552A237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D87F063-016F-4323-BB7F-3D7AAEC4698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CC6284A-3A28-4C3A-9394-0D259BC1F67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BF9C593-B026-49AB-B1A6-B143BFC9E11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B1EA43D-C275-47C9-8690-7C7561B3D39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7D32CEE-3ABD-46B8-808A-D1765B5FF2E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BDE7D82-6EC3-464D-B739-6BB3DC34295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764A55A-8253-4536-9BEC-440EDC26F24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C33E35E6-D4B8-47B8-911A-D5AB699D958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4123353E-8147-409E-A2F6-0B8E70E62E2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30623731-34B5-4600-8A1D-DD0C0E1028A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5125D41F-E10F-410B-AF0A-540EC37E3D78}"/>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E912526A-A412-46F0-9544-42DB6E78D31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E30DC3DD-BC5A-4F2B-A31E-AFD570B3BE0C}"/>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4D62FB8C-580E-4428-BCA2-286A7CC6ECB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EB0161B7-7E21-48E0-A9A6-803C59FD09FF}"/>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3AEB2F8A-4FB2-46D1-B2BF-99BC6F0A568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66D1D881-2B29-4F7A-9742-5EE3F6BCD1BE}"/>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D000004A-CC2A-44FB-8B77-0B96408D206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83437C0-CDD8-4509-B897-1823D47C89F5}"/>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7D87A8B-47FE-4D3D-8813-E054B06F42B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4D314037-9FB0-4600-8561-DF55C4288C8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36D71459-6418-4372-A39F-C0A06B29DE2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8F3ABFBB-1394-4C1D-8ED5-22DB3516D64C}"/>
            </a:ext>
          </a:extLst>
        </xdr:cNvPr>
        <xdr:cNvCxnSpPr/>
      </xdr:nvCxnSpPr>
      <xdr:spPr>
        <a:xfrm flipV="1">
          <a:off x="10476865" y="9491398"/>
          <a:ext cx="0" cy="158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98142357-B339-4F1F-990F-01894205741E}"/>
            </a:ext>
          </a:extLst>
        </xdr:cNvPr>
        <xdr:cNvSpPr txBox="1"/>
      </xdr:nvSpPr>
      <xdr:spPr>
        <a:xfrm>
          <a:off x="10515600" y="11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454ED924-9C75-41BF-A254-C1D1E93E7399}"/>
            </a:ext>
          </a:extLst>
        </xdr:cNvPr>
        <xdr:cNvCxnSpPr/>
      </xdr:nvCxnSpPr>
      <xdr:spPr>
        <a:xfrm>
          <a:off x="10388600" y="1107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6F845994-721F-4E50-B5DF-F495D5F5D7CF}"/>
            </a:ext>
          </a:extLst>
        </xdr:cNvPr>
        <xdr:cNvSpPr txBox="1"/>
      </xdr:nvSpPr>
      <xdr:spPr>
        <a:xfrm>
          <a:off x="10515600" y="9266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C8C5BA55-AA6A-4095-AAE0-F21D94D210A9}"/>
            </a:ext>
          </a:extLst>
        </xdr:cNvPr>
        <xdr:cNvCxnSpPr/>
      </xdr:nvCxnSpPr>
      <xdr:spPr>
        <a:xfrm>
          <a:off x="10388600" y="949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7D2C4103-0215-426C-9778-3CEB25A0A0F8}"/>
            </a:ext>
          </a:extLst>
        </xdr:cNvPr>
        <xdr:cNvSpPr txBox="1"/>
      </xdr:nvSpPr>
      <xdr:spPr>
        <a:xfrm>
          <a:off x="10515600" y="10313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4FA08A19-7310-46DF-B450-0556F181750C}"/>
            </a:ext>
          </a:extLst>
        </xdr:cNvPr>
        <xdr:cNvSpPr/>
      </xdr:nvSpPr>
      <xdr:spPr>
        <a:xfrm>
          <a:off x="10426700" y="104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B5F363C7-C421-455F-88C5-D5437390CB3C}"/>
            </a:ext>
          </a:extLst>
        </xdr:cNvPr>
        <xdr:cNvSpPr/>
      </xdr:nvSpPr>
      <xdr:spPr>
        <a:xfrm>
          <a:off x="9588500" y="1050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48181965-1365-486E-906E-AA899EAE28B4}"/>
            </a:ext>
          </a:extLst>
        </xdr:cNvPr>
        <xdr:cNvSpPr/>
      </xdr:nvSpPr>
      <xdr:spPr>
        <a:xfrm>
          <a:off x="8699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DFFF555E-7CE1-4A8B-9C42-D61CD5D8E1B6}"/>
            </a:ext>
          </a:extLst>
        </xdr:cNvPr>
        <xdr:cNvSpPr/>
      </xdr:nvSpPr>
      <xdr:spPr>
        <a:xfrm>
          <a:off x="7810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98984</xdr:rowOff>
    </xdr:from>
    <xdr:to>
      <xdr:col>36</xdr:col>
      <xdr:colOff>165100</xdr:colOff>
      <xdr:row>62</xdr:row>
      <xdr:rowOff>29134</xdr:rowOff>
    </xdr:to>
    <xdr:sp macro="" textlink="">
      <xdr:nvSpPr>
        <xdr:cNvPr id="242" name="フローチャート: 判断 241">
          <a:extLst>
            <a:ext uri="{FF2B5EF4-FFF2-40B4-BE49-F238E27FC236}">
              <a16:creationId xmlns:a16="http://schemas.microsoft.com/office/drawing/2014/main" id="{6A118236-9FF4-46A9-85B3-9A95E4198C07}"/>
            </a:ext>
          </a:extLst>
        </xdr:cNvPr>
        <xdr:cNvSpPr/>
      </xdr:nvSpPr>
      <xdr:spPr>
        <a:xfrm>
          <a:off x="6921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4817A53-EEF1-4DC0-A1D3-05315E2B9C6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0E2BEBA-47B3-4B5A-87E4-4DFB90CA5C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172209C-578F-4603-9018-28810B94A8E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BF2F7CD-C776-4477-B09F-A1A1241636A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B92AD35-F87E-433F-9A12-304F2E3F43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7445</xdr:rowOff>
    </xdr:from>
    <xdr:to>
      <xdr:col>55</xdr:col>
      <xdr:colOff>50800</xdr:colOff>
      <xdr:row>61</xdr:row>
      <xdr:rowOff>109045</xdr:rowOff>
    </xdr:to>
    <xdr:sp macro="" textlink="">
      <xdr:nvSpPr>
        <xdr:cNvPr id="248" name="楕円 247">
          <a:extLst>
            <a:ext uri="{FF2B5EF4-FFF2-40B4-BE49-F238E27FC236}">
              <a16:creationId xmlns:a16="http://schemas.microsoft.com/office/drawing/2014/main" id="{F773A686-FEC2-4468-A631-008638097959}"/>
            </a:ext>
          </a:extLst>
        </xdr:cNvPr>
        <xdr:cNvSpPr/>
      </xdr:nvSpPr>
      <xdr:spPr>
        <a:xfrm>
          <a:off x="10426700" y="1046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157322</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38605EA-98B7-4166-8661-DA4772CC31E0}"/>
            </a:ext>
          </a:extLst>
        </xdr:cNvPr>
        <xdr:cNvSpPr txBox="1"/>
      </xdr:nvSpPr>
      <xdr:spPr>
        <a:xfrm>
          <a:off x="10515600" y="1044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21211</xdr:rowOff>
    </xdr:from>
    <xdr:to>
      <xdr:col>50</xdr:col>
      <xdr:colOff>165100</xdr:colOff>
      <xdr:row>61</xdr:row>
      <xdr:rowOff>122811</xdr:rowOff>
    </xdr:to>
    <xdr:sp macro="" textlink="">
      <xdr:nvSpPr>
        <xdr:cNvPr id="250" name="楕円 249">
          <a:extLst>
            <a:ext uri="{FF2B5EF4-FFF2-40B4-BE49-F238E27FC236}">
              <a16:creationId xmlns:a16="http://schemas.microsoft.com/office/drawing/2014/main" id="{A4C2C86C-45A4-4794-A01F-4884BEDC3604}"/>
            </a:ext>
          </a:extLst>
        </xdr:cNvPr>
        <xdr:cNvSpPr/>
      </xdr:nvSpPr>
      <xdr:spPr>
        <a:xfrm>
          <a:off x="9588500" y="104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58245</xdr:rowOff>
    </xdr:from>
    <xdr:to>
      <xdr:col>55</xdr:col>
      <xdr:colOff>0</xdr:colOff>
      <xdr:row>61</xdr:row>
      <xdr:rowOff>72011</xdr:rowOff>
    </xdr:to>
    <xdr:cxnSp macro="">
      <xdr:nvCxnSpPr>
        <xdr:cNvPr id="251" name="直線コネクタ 250">
          <a:extLst>
            <a:ext uri="{FF2B5EF4-FFF2-40B4-BE49-F238E27FC236}">
              <a16:creationId xmlns:a16="http://schemas.microsoft.com/office/drawing/2014/main" id="{DA78D026-4248-4996-BEAD-DDA0DC844225}"/>
            </a:ext>
          </a:extLst>
        </xdr:cNvPr>
        <xdr:cNvCxnSpPr/>
      </xdr:nvCxnSpPr>
      <xdr:spPr>
        <a:xfrm flipV="1">
          <a:off x="9639300" y="10516695"/>
          <a:ext cx="838200" cy="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34130</xdr:rowOff>
    </xdr:from>
    <xdr:to>
      <xdr:col>46</xdr:col>
      <xdr:colOff>38100</xdr:colOff>
      <xdr:row>61</xdr:row>
      <xdr:rowOff>135730</xdr:rowOff>
    </xdr:to>
    <xdr:sp macro="" textlink="">
      <xdr:nvSpPr>
        <xdr:cNvPr id="252" name="楕円 251">
          <a:extLst>
            <a:ext uri="{FF2B5EF4-FFF2-40B4-BE49-F238E27FC236}">
              <a16:creationId xmlns:a16="http://schemas.microsoft.com/office/drawing/2014/main" id="{4667B1BE-8BA6-481C-BABF-2CA3183D571B}"/>
            </a:ext>
          </a:extLst>
        </xdr:cNvPr>
        <xdr:cNvSpPr/>
      </xdr:nvSpPr>
      <xdr:spPr>
        <a:xfrm>
          <a:off x="8699500" y="104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72011</xdr:rowOff>
    </xdr:from>
    <xdr:to>
      <xdr:col>50</xdr:col>
      <xdr:colOff>114300</xdr:colOff>
      <xdr:row>61</xdr:row>
      <xdr:rowOff>84930</xdr:rowOff>
    </xdr:to>
    <xdr:cxnSp macro="">
      <xdr:nvCxnSpPr>
        <xdr:cNvPr id="253" name="直線コネクタ 252">
          <a:extLst>
            <a:ext uri="{FF2B5EF4-FFF2-40B4-BE49-F238E27FC236}">
              <a16:creationId xmlns:a16="http://schemas.microsoft.com/office/drawing/2014/main" id="{310ED96E-9BE8-4549-8213-A4A7B19EF640}"/>
            </a:ext>
          </a:extLst>
        </xdr:cNvPr>
        <xdr:cNvCxnSpPr/>
      </xdr:nvCxnSpPr>
      <xdr:spPr>
        <a:xfrm flipV="1">
          <a:off x="8750300" y="10530461"/>
          <a:ext cx="889000" cy="1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58161</xdr:rowOff>
    </xdr:from>
    <xdr:to>
      <xdr:col>41</xdr:col>
      <xdr:colOff>101600</xdr:colOff>
      <xdr:row>61</xdr:row>
      <xdr:rowOff>159761</xdr:rowOff>
    </xdr:to>
    <xdr:sp macro="" textlink="">
      <xdr:nvSpPr>
        <xdr:cNvPr id="254" name="楕円 253">
          <a:extLst>
            <a:ext uri="{FF2B5EF4-FFF2-40B4-BE49-F238E27FC236}">
              <a16:creationId xmlns:a16="http://schemas.microsoft.com/office/drawing/2014/main" id="{98AAF8A6-18BC-4CC3-AC5C-E18869B86CAE}"/>
            </a:ext>
          </a:extLst>
        </xdr:cNvPr>
        <xdr:cNvSpPr/>
      </xdr:nvSpPr>
      <xdr:spPr>
        <a:xfrm>
          <a:off x="7810500" y="10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84930</xdr:rowOff>
    </xdr:from>
    <xdr:to>
      <xdr:col>45</xdr:col>
      <xdr:colOff>177800</xdr:colOff>
      <xdr:row>61</xdr:row>
      <xdr:rowOff>108961</xdr:rowOff>
    </xdr:to>
    <xdr:cxnSp macro="">
      <xdr:nvCxnSpPr>
        <xdr:cNvPr id="255" name="直線コネクタ 254">
          <a:extLst>
            <a:ext uri="{FF2B5EF4-FFF2-40B4-BE49-F238E27FC236}">
              <a16:creationId xmlns:a16="http://schemas.microsoft.com/office/drawing/2014/main" id="{8A583846-5F7C-45C4-B33C-D540B5FFB152}"/>
            </a:ext>
          </a:extLst>
        </xdr:cNvPr>
        <xdr:cNvCxnSpPr/>
      </xdr:nvCxnSpPr>
      <xdr:spPr>
        <a:xfrm flipV="1">
          <a:off x="7861300" y="10543380"/>
          <a:ext cx="889000" cy="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75978</xdr:rowOff>
    </xdr:from>
    <xdr:to>
      <xdr:col>36</xdr:col>
      <xdr:colOff>165100</xdr:colOff>
      <xdr:row>62</xdr:row>
      <xdr:rowOff>6128</xdr:rowOff>
    </xdr:to>
    <xdr:sp macro="" textlink="">
      <xdr:nvSpPr>
        <xdr:cNvPr id="256" name="楕円 255">
          <a:extLst>
            <a:ext uri="{FF2B5EF4-FFF2-40B4-BE49-F238E27FC236}">
              <a16:creationId xmlns:a16="http://schemas.microsoft.com/office/drawing/2014/main" id="{EEA67487-3656-4D37-B750-0E0CEA8A1719}"/>
            </a:ext>
          </a:extLst>
        </xdr:cNvPr>
        <xdr:cNvSpPr/>
      </xdr:nvSpPr>
      <xdr:spPr>
        <a:xfrm>
          <a:off x="6921500" y="105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108961</xdr:rowOff>
    </xdr:from>
    <xdr:to>
      <xdr:col>41</xdr:col>
      <xdr:colOff>50800</xdr:colOff>
      <xdr:row>61</xdr:row>
      <xdr:rowOff>126778</xdr:rowOff>
    </xdr:to>
    <xdr:cxnSp macro="">
      <xdr:nvCxnSpPr>
        <xdr:cNvPr id="257" name="直線コネクタ 256">
          <a:extLst>
            <a:ext uri="{FF2B5EF4-FFF2-40B4-BE49-F238E27FC236}">
              <a16:creationId xmlns:a16="http://schemas.microsoft.com/office/drawing/2014/main" id="{EA043A74-AB33-4162-AE05-0FAAB3358A96}"/>
            </a:ext>
          </a:extLst>
        </xdr:cNvPr>
        <xdr:cNvCxnSpPr/>
      </xdr:nvCxnSpPr>
      <xdr:spPr>
        <a:xfrm flipV="1">
          <a:off x="6972300" y="10567411"/>
          <a:ext cx="889000" cy="1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136224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7FA01F0B-5FB8-4D32-8D14-B6C87F934ACE}"/>
            </a:ext>
          </a:extLst>
        </xdr:cNvPr>
        <xdr:cNvSpPr txBox="1"/>
      </xdr:nvSpPr>
      <xdr:spPr>
        <a:xfrm>
          <a:off x="9327095" y="105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154965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5C1F059A-AAE4-4B08-B71D-F43CB2188186}"/>
            </a:ext>
          </a:extLst>
        </xdr:cNvPr>
        <xdr:cNvSpPr txBox="1"/>
      </xdr:nvSpPr>
      <xdr:spPr>
        <a:xfrm>
          <a:off x="8450795" y="106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159783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B20D6216-BD18-41F7-B0C7-512C713E48FB}"/>
            </a:ext>
          </a:extLst>
        </xdr:cNvPr>
        <xdr:cNvSpPr txBox="1"/>
      </xdr:nvSpPr>
      <xdr:spPr>
        <a:xfrm>
          <a:off x="7561795" y="1061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20261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5F165529-68B2-446A-ACAF-5D750AC6F9D8}"/>
            </a:ext>
          </a:extLst>
        </xdr:cNvPr>
        <xdr:cNvSpPr txBox="1"/>
      </xdr:nvSpPr>
      <xdr:spPr>
        <a:xfrm>
          <a:off x="6672795" y="106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139338</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F6A3AB82-D68A-49C5-B8AB-319A9C6A62C0}"/>
            </a:ext>
          </a:extLst>
        </xdr:cNvPr>
        <xdr:cNvSpPr txBox="1"/>
      </xdr:nvSpPr>
      <xdr:spPr>
        <a:xfrm>
          <a:off x="9327095" y="102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152257</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7C83676-A8DE-4F9E-AA2D-4C79AE506A70}"/>
            </a:ext>
          </a:extLst>
        </xdr:cNvPr>
        <xdr:cNvSpPr txBox="1"/>
      </xdr:nvSpPr>
      <xdr:spPr>
        <a:xfrm>
          <a:off x="8450795" y="10267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4838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6FC66F1B-E5BA-4381-9514-8AF43125CA49}"/>
            </a:ext>
          </a:extLst>
        </xdr:cNvPr>
        <xdr:cNvSpPr txBox="1"/>
      </xdr:nvSpPr>
      <xdr:spPr>
        <a:xfrm>
          <a:off x="7561795" y="1029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22655</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EA9F4203-1652-40DD-B7DA-ECE26A8DD92E}"/>
            </a:ext>
          </a:extLst>
        </xdr:cNvPr>
        <xdr:cNvSpPr txBox="1"/>
      </xdr:nvSpPr>
      <xdr:spPr>
        <a:xfrm>
          <a:off x="6672795" y="103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E09CE255-769D-41C7-AB2A-2A28E290F9D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424E1B3-F8E7-41F5-B059-0AD147B876E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A547CAAB-F09B-474A-A97A-AA0D9CA2313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9E9C595B-9785-4DC5-8FBC-5678D36F791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4D79A0F-DEFB-44DB-B5FC-FAE41CC6D92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994115A1-2A39-4FE3-B2FD-EE0B2E2DB0E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85908DF1-715B-4734-B96A-E541C5341D3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BAF35A7-CB0C-4819-BC03-9A1EFB1F8F8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647B976D-A7B0-474A-8E44-7CB83840F2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7D57DDC-716F-4A8F-A958-8A70165F1AC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D25582B1-DEC6-4ABD-8728-379E80AD762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FEB1BDFD-C5BA-4B77-90C7-D834BA3C688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257A7D3E-8333-4A39-96AB-5374A664451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CF48149A-0536-4CB5-8090-0FF42C29276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F0BCB128-C0A7-4D3C-BF59-79AC838B311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C5212124-4398-46B8-8E16-D382145C347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786090B3-B49C-445A-9C76-AC09F7B508E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138EAB32-B76C-4075-9CB6-E6B672E8356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479350ED-87EC-4AEE-AE0F-AA6A82DD918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C31A0B3C-6EA3-4508-9B22-918D86D365E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21726208-CAC3-43D2-952D-16E324C236F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692202B-19C1-4D2C-B16B-45690B82524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5A5BE0D2-4822-4BFA-AC81-F95A3438BF5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737A9A5B-634B-4914-A06B-0589519DE3F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01F5CF5B-4F05-45CC-AA1D-19F8603BAF29}"/>
            </a:ext>
          </a:extLst>
        </xdr:cNvPr>
        <xdr:cNvCxnSpPr/>
      </xdr:nvCxnSpPr>
      <xdr:spPr>
        <a:xfrm flipV="1">
          <a:off x="4634865" y="13376911"/>
          <a:ext cx="0" cy="144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4564855D-87EA-467D-A8BE-E09202FE0DC9}"/>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ABCF5D3C-12BF-4296-99C7-773D227DD9EE}"/>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C0067304-95F4-48D8-861F-B97505178040}"/>
            </a:ext>
          </a:extLst>
        </xdr:cNvPr>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865EDFB0-344E-40BE-980E-742B14E42AFA}"/>
            </a:ext>
          </a:extLst>
        </xdr:cNvPr>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BB382007-939C-4D69-9940-A3FF4DFC2079}"/>
            </a:ext>
          </a:extLst>
        </xdr:cNvPr>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83292491-5F35-4B77-AA84-FE164E848A6A}"/>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E358DFFC-8781-405F-91CA-61A2B8684494}"/>
            </a:ext>
          </a:extLst>
        </xdr:cNvPr>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51B05907-451E-4878-8348-5FBFB8CAD0EA}"/>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38E088CF-A4A4-4E4A-A18E-5D51F27121A3}"/>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300" name="フローチャート: 判断 299">
          <a:extLst>
            <a:ext uri="{FF2B5EF4-FFF2-40B4-BE49-F238E27FC236}">
              <a16:creationId xmlns:a16="http://schemas.microsoft.com/office/drawing/2014/main" id="{B8027465-D58C-428E-9A08-1FBDC1F22BBE}"/>
            </a:ext>
          </a:extLst>
        </xdr:cNvPr>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F87DB2D-7268-40CE-9F47-3B7165AFF44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78FBA85-752A-455D-9D86-920714A96DF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E63C9B3-7389-4D65-8C8B-1A1A32D10F5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91076A0-F62B-4F2F-9ABA-95E27CCC45B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A5B667F-0715-450A-AFA5-3E6BF4DC4D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33020</xdr:rowOff>
    </xdr:from>
    <xdr:to>
      <xdr:col>24</xdr:col>
      <xdr:colOff>114300</xdr:colOff>
      <xdr:row>81</xdr:row>
      <xdr:rowOff>134620</xdr:rowOff>
    </xdr:to>
    <xdr:sp macro="" textlink="">
      <xdr:nvSpPr>
        <xdr:cNvPr id="306" name="楕円 305">
          <a:extLst>
            <a:ext uri="{FF2B5EF4-FFF2-40B4-BE49-F238E27FC236}">
              <a16:creationId xmlns:a16="http://schemas.microsoft.com/office/drawing/2014/main" id="{FC593203-17F8-45F2-99C6-C8A3CB09190B}"/>
            </a:ext>
          </a:extLst>
        </xdr:cNvPr>
        <xdr:cNvSpPr/>
      </xdr:nvSpPr>
      <xdr:spPr>
        <a:xfrm>
          <a:off x="4584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55897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4CE1A950-3B7F-47AF-907F-F59F53293299}"/>
            </a:ext>
          </a:extLst>
        </xdr:cNvPr>
        <xdr:cNvSpPr txBox="1"/>
      </xdr:nvSpPr>
      <xdr:spPr>
        <a:xfrm>
          <a:off x="4673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135889</xdr:rowOff>
    </xdr:from>
    <xdr:to>
      <xdr:col>20</xdr:col>
      <xdr:colOff>38100</xdr:colOff>
      <xdr:row>81</xdr:row>
      <xdr:rowOff>66039</xdr:rowOff>
    </xdr:to>
    <xdr:sp macro="" textlink="">
      <xdr:nvSpPr>
        <xdr:cNvPr id="308" name="楕円 307">
          <a:extLst>
            <a:ext uri="{FF2B5EF4-FFF2-40B4-BE49-F238E27FC236}">
              <a16:creationId xmlns:a16="http://schemas.microsoft.com/office/drawing/2014/main" id="{12AA0562-8F27-4720-A112-86E85E89CF9A}"/>
            </a:ext>
          </a:extLst>
        </xdr:cNvPr>
        <xdr:cNvSpPr/>
      </xdr:nvSpPr>
      <xdr:spPr>
        <a:xfrm>
          <a:off x="3746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15239</xdr:rowOff>
    </xdr:from>
    <xdr:to>
      <xdr:col>24</xdr:col>
      <xdr:colOff>63500</xdr:colOff>
      <xdr:row>81</xdr:row>
      <xdr:rowOff>83820</xdr:rowOff>
    </xdr:to>
    <xdr:cxnSp macro="">
      <xdr:nvCxnSpPr>
        <xdr:cNvPr id="309" name="直線コネクタ 308">
          <a:extLst>
            <a:ext uri="{FF2B5EF4-FFF2-40B4-BE49-F238E27FC236}">
              <a16:creationId xmlns:a16="http://schemas.microsoft.com/office/drawing/2014/main" id="{7D257F05-93B2-4430-9B3B-20EC2472D09A}"/>
            </a:ext>
          </a:extLst>
        </xdr:cNvPr>
        <xdr:cNvCxnSpPr/>
      </xdr:nvCxnSpPr>
      <xdr:spPr>
        <a:xfrm>
          <a:off x="3797300" y="1390268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34925</xdr:rowOff>
    </xdr:from>
    <xdr:to>
      <xdr:col>15</xdr:col>
      <xdr:colOff>101600</xdr:colOff>
      <xdr:row>80</xdr:row>
      <xdr:rowOff>136525</xdr:rowOff>
    </xdr:to>
    <xdr:sp macro="" textlink="">
      <xdr:nvSpPr>
        <xdr:cNvPr id="310" name="楕円 309">
          <a:extLst>
            <a:ext uri="{FF2B5EF4-FFF2-40B4-BE49-F238E27FC236}">
              <a16:creationId xmlns:a16="http://schemas.microsoft.com/office/drawing/2014/main" id="{AB7E081F-209F-4C58-A72B-E641585A909E}"/>
            </a:ext>
          </a:extLst>
        </xdr:cNvPr>
        <xdr:cNvSpPr/>
      </xdr:nvSpPr>
      <xdr:spPr>
        <a:xfrm>
          <a:off x="2857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85725</xdr:rowOff>
    </xdr:from>
    <xdr:to>
      <xdr:col>19</xdr:col>
      <xdr:colOff>177800</xdr:colOff>
      <xdr:row>81</xdr:row>
      <xdr:rowOff>15239</xdr:rowOff>
    </xdr:to>
    <xdr:cxnSp macro="">
      <xdr:nvCxnSpPr>
        <xdr:cNvPr id="311" name="直線コネクタ 310">
          <a:extLst>
            <a:ext uri="{FF2B5EF4-FFF2-40B4-BE49-F238E27FC236}">
              <a16:creationId xmlns:a16="http://schemas.microsoft.com/office/drawing/2014/main" id="{4A3FC2A0-2660-4265-8C87-9025108F29E9}"/>
            </a:ext>
          </a:extLst>
        </xdr:cNvPr>
        <xdr:cNvCxnSpPr/>
      </xdr:nvCxnSpPr>
      <xdr:spPr>
        <a:xfrm>
          <a:off x="2908300" y="13801725"/>
          <a:ext cx="8890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141605</xdr:rowOff>
    </xdr:from>
    <xdr:to>
      <xdr:col>10</xdr:col>
      <xdr:colOff>165100</xdr:colOff>
      <xdr:row>80</xdr:row>
      <xdr:rowOff>71755</xdr:rowOff>
    </xdr:to>
    <xdr:sp macro="" textlink="">
      <xdr:nvSpPr>
        <xdr:cNvPr id="312" name="楕円 311">
          <a:extLst>
            <a:ext uri="{FF2B5EF4-FFF2-40B4-BE49-F238E27FC236}">
              <a16:creationId xmlns:a16="http://schemas.microsoft.com/office/drawing/2014/main" id="{E73F97DA-B6B7-4376-A670-5F15AF0653FA}"/>
            </a:ext>
          </a:extLst>
        </xdr:cNvPr>
        <xdr:cNvSpPr/>
      </xdr:nvSpPr>
      <xdr:spPr>
        <a:xfrm>
          <a:off x="1968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20955</xdr:rowOff>
    </xdr:from>
    <xdr:to>
      <xdr:col>15</xdr:col>
      <xdr:colOff>50800</xdr:colOff>
      <xdr:row>80</xdr:row>
      <xdr:rowOff>85725</xdr:rowOff>
    </xdr:to>
    <xdr:cxnSp macro="">
      <xdr:nvCxnSpPr>
        <xdr:cNvPr id="313" name="直線コネクタ 312">
          <a:extLst>
            <a:ext uri="{FF2B5EF4-FFF2-40B4-BE49-F238E27FC236}">
              <a16:creationId xmlns:a16="http://schemas.microsoft.com/office/drawing/2014/main" id="{2A3285A1-68EA-4474-A5DD-76DE334F93E0}"/>
            </a:ext>
          </a:extLst>
        </xdr:cNvPr>
        <xdr:cNvCxnSpPr/>
      </xdr:nvCxnSpPr>
      <xdr:spPr>
        <a:xfrm>
          <a:off x="2019300" y="137369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73025</xdr:rowOff>
    </xdr:from>
    <xdr:to>
      <xdr:col>6</xdr:col>
      <xdr:colOff>38100</xdr:colOff>
      <xdr:row>80</xdr:row>
      <xdr:rowOff>3175</xdr:rowOff>
    </xdr:to>
    <xdr:sp macro="" textlink="">
      <xdr:nvSpPr>
        <xdr:cNvPr id="314" name="楕円 313">
          <a:extLst>
            <a:ext uri="{FF2B5EF4-FFF2-40B4-BE49-F238E27FC236}">
              <a16:creationId xmlns:a16="http://schemas.microsoft.com/office/drawing/2014/main" id="{5D5E1580-3D04-41F5-B861-2DD9D1247923}"/>
            </a:ext>
          </a:extLst>
        </xdr:cNvPr>
        <xdr:cNvSpPr/>
      </xdr:nvSpPr>
      <xdr:spPr>
        <a:xfrm>
          <a:off x="1079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123825</xdr:rowOff>
    </xdr:from>
    <xdr:to>
      <xdr:col>10</xdr:col>
      <xdr:colOff>114300</xdr:colOff>
      <xdr:row>80</xdr:row>
      <xdr:rowOff>20955</xdr:rowOff>
    </xdr:to>
    <xdr:cxnSp macro="">
      <xdr:nvCxnSpPr>
        <xdr:cNvPr id="315" name="直線コネクタ 314">
          <a:extLst>
            <a:ext uri="{FF2B5EF4-FFF2-40B4-BE49-F238E27FC236}">
              <a16:creationId xmlns:a16="http://schemas.microsoft.com/office/drawing/2014/main" id="{ABD08C78-921C-42D8-BA8B-FDACEFF84D54}"/>
            </a:ext>
          </a:extLst>
        </xdr:cNvPr>
        <xdr:cNvCxnSpPr/>
      </xdr:nvCxnSpPr>
      <xdr:spPr>
        <a:xfrm>
          <a:off x="1130300" y="136683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17163</xdr:rowOff>
    </xdr:from>
    <xdr:ext cx="405111" cy="259045"/>
    <xdr:sp macro="" textlink="">
      <xdr:nvSpPr>
        <xdr:cNvPr id="316" name="n_1aveValue【公営住宅】&#10;有形固定資産減価償却率">
          <a:extLst>
            <a:ext uri="{FF2B5EF4-FFF2-40B4-BE49-F238E27FC236}">
              <a16:creationId xmlns:a16="http://schemas.microsoft.com/office/drawing/2014/main" id="{35588515-62F5-4D42-B9E6-494BF5F210D4}"/>
            </a:ext>
          </a:extLst>
        </xdr:cNvPr>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317" name="n_2aveValue【公営住宅】&#10;有形固定資産減価償却率">
          <a:extLst>
            <a:ext uri="{FF2B5EF4-FFF2-40B4-BE49-F238E27FC236}">
              <a16:creationId xmlns:a16="http://schemas.microsoft.com/office/drawing/2014/main" id="{0697DD20-6BA8-4676-A73B-5010B0473424}"/>
            </a:ext>
          </a:extLst>
        </xdr:cNvPr>
        <xdr:cNvSpPr txBox="1"/>
      </xdr:nvSpPr>
      <xdr:spPr>
        <a:xfrm>
          <a:off x="2705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a:extLst>
            <a:ext uri="{FF2B5EF4-FFF2-40B4-BE49-F238E27FC236}">
              <a16:creationId xmlns:a16="http://schemas.microsoft.com/office/drawing/2014/main" id="{D9FB1E28-A926-4B54-B779-4E49C8118EEE}"/>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116222</xdr:rowOff>
    </xdr:from>
    <xdr:ext cx="405111" cy="259045"/>
    <xdr:sp macro="" textlink="">
      <xdr:nvSpPr>
        <xdr:cNvPr id="319" name="n_4aveValue【公営住宅】&#10;有形固定資産減価償却率">
          <a:extLst>
            <a:ext uri="{FF2B5EF4-FFF2-40B4-BE49-F238E27FC236}">
              <a16:creationId xmlns:a16="http://schemas.microsoft.com/office/drawing/2014/main" id="{6A81A974-DDDE-48E6-92A5-1FAB0FAE1A6E}"/>
            </a:ext>
          </a:extLst>
        </xdr:cNvPr>
        <xdr:cNvSpPr txBox="1"/>
      </xdr:nvSpPr>
      <xdr:spPr>
        <a:xfrm>
          <a:off x="927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82566</xdr:rowOff>
    </xdr:from>
    <xdr:ext cx="405111" cy="259045"/>
    <xdr:sp macro="" textlink="">
      <xdr:nvSpPr>
        <xdr:cNvPr id="320" name="n_1mainValue【公営住宅】&#10;有形固定資産減価償却率">
          <a:extLst>
            <a:ext uri="{FF2B5EF4-FFF2-40B4-BE49-F238E27FC236}">
              <a16:creationId xmlns:a16="http://schemas.microsoft.com/office/drawing/2014/main" id="{F5E900BA-09FE-47CF-B390-EB6DA9EED8E4}"/>
            </a:ext>
          </a:extLst>
        </xdr:cNvPr>
        <xdr:cNvSpPr txBox="1"/>
      </xdr:nvSpPr>
      <xdr:spPr>
        <a:xfrm>
          <a:off x="3582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153052</xdr:rowOff>
    </xdr:from>
    <xdr:ext cx="405111" cy="259045"/>
    <xdr:sp macro="" textlink="">
      <xdr:nvSpPr>
        <xdr:cNvPr id="321" name="n_2mainValue【公営住宅】&#10;有形固定資産減価償却率">
          <a:extLst>
            <a:ext uri="{FF2B5EF4-FFF2-40B4-BE49-F238E27FC236}">
              <a16:creationId xmlns:a16="http://schemas.microsoft.com/office/drawing/2014/main" id="{3C6454EF-FF52-4255-9AA2-12B69AD24AC7}"/>
            </a:ext>
          </a:extLst>
        </xdr:cNvPr>
        <xdr:cNvSpPr txBox="1"/>
      </xdr:nvSpPr>
      <xdr:spPr>
        <a:xfrm>
          <a:off x="2705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88282</xdr:rowOff>
    </xdr:from>
    <xdr:ext cx="405111" cy="259045"/>
    <xdr:sp macro="" textlink="">
      <xdr:nvSpPr>
        <xdr:cNvPr id="322" name="n_3mainValue【公営住宅】&#10;有形固定資産減価償却率">
          <a:extLst>
            <a:ext uri="{FF2B5EF4-FFF2-40B4-BE49-F238E27FC236}">
              <a16:creationId xmlns:a16="http://schemas.microsoft.com/office/drawing/2014/main" id="{1221C239-AFC1-4563-BDC1-DAFFCB897E32}"/>
            </a:ext>
          </a:extLst>
        </xdr:cNvPr>
        <xdr:cNvSpPr txBox="1"/>
      </xdr:nvSpPr>
      <xdr:spPr>
        <a:xfrm>
          <a:off x="18167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19702</xdr:rowOff>
    </xdr:from>
    <xdr:ext cx="405111" cy="259045"/>
    <xdr:sp macro="" textlink="">
      <xdr:nvSpPr>
        <xdr:cNvPr id="323" name="n_4mainValue【公営住宅】&#10;有形固定資産減価償却率">
          <a:extLst>
            <a:ext uri="{FF2B5EF4-FFF2-40B4-BE49-F238E27FC236}">
              <a16:creationId xmlns:a16="http://schemas.microsoft.com/office/drawing/2014/main" id="{B3EB4A5B-3003-407E-9ECB-AB07612B8EF5}"/>
            </a:ext>
          </a:extLst>
        </xdr:cNvPr>
        <xdr:cNvSpPr txBox="1"/>
      </xdr:nvSpPr>
      <xdr:spPr>
        <a:xfrm>
          <a:off x="9277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4BE89DE3-45BA-4B37-8AA7-D8410D1D4F7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C9657954-336B-4D9C-B35F-14C0D51A71C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90B244D3-CFFD-4998-9977-746DEBFC046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3D4288E0-B72B-4A02-AEBB-3C15FCD719D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FD462123-DF12-46A4-91A2-D141673363E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13FE0702-240F-4178-8AA9-CA14E495019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E71F8B08-135E-426B-92E6-91E92F36E78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BC014F1A-112F-406B-AEC9-06A0E612A43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84D01C6E-E6BB-43A8-A069-4932612DC50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2D3EF8F4-282C-48CC-A451-A88E09A0654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11CB30E6-C057-42C0-A6EC-883B069EA6F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B92083D3-97D9-49C8-B165-73A3A259658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49D7CA7A-24D5-488A-B2F9-3A0DFD4A978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5F568FC2-7313-4C7F-A5FA-8DF590DB4B2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F851EC2D-06F9-44BA-BDD6-B647C36A697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AD64806F-73EE-41F2-8A60-2A5A930FA57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9FD013CC-ADF6-4B9C-9CB9-278C0FC4EDD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FB5B4A58-01D8-43E7-80FA-142C27BDB39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D0268A4C-2650-4B02-B85C-37DA526A5AA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C04F50DC-CBC8-43BA-9751-460C2F7E75D8}"/>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222EEF41-7E90-46C2-BDC4-FE371E3D913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8BF51650-E1BF-4F9E-A9C9-2DF001BD42F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D1263669-6B8E-46A5-8C9B-B92B9E049F7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E4D93A3B-9C7B-466D-9773-424EE44C48EF}"/>
            </a:ext>
          </a:extLst>
        </xdr:cNvPr>
        <xdr:cNvCxnSpPr/>
      </xdr:nvCxnSpPr>
      <xdr:spPr>
        <a:xfrm flipV="1">
          <a:off x="10476865" y="13445489"/>
          <a:ext cx="0" cy="13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0CAFABD3-976A-4763-B79D-8A25CFA8F757}"/>
            </a:ext>
          </a:extLst>
        </xdr:cNvPr>
        <xdr:cNvSpPr txBox="1"/>
      </xdr:nvSpPr>
      <xdr:spPr>
        <a:xfrm>
          <a:off x="10515600" y="1483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9D3AC1AA-C6B9-4AC2-8249-6BE8A85F4D3A}"/>
            </a:ext>
          </a:extLst>
        </xdr:cNvPr>
        <xdr:cNvCxnSpPr/>
      </xdr:nvCxnSpPr>
      <xdr:spPr>
        <a:xfrm>
          <a:off x="10388600" y="1483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808DA9E3-FC80-4870-84BD-96F872F58567}"/>
            </a:ext>
          </a:extLst>
        </xdr:cNvPr>
        <xdr:cNvSpPr txBox="1"/>
      </xdr:nvSpPr>
      <xdr:spPr>
        <a:xfrm>
          <a:off x="10515600" y="132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507BB22D-1376-45BD-92A1-338B49C92579}"/>
            </a:ext>
          </a:extLst>
        </xdr:cNvPr>
        <xdr:cNvCxnSpPr/>
      </xdr:nvCxnSpPr>
      <xdr:spPr>
        <a:xfrm>
          <a:off x="10388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151401</xdr:rowOff>
    </xdr:from>
    <xdr:ext cx="469744" cy="259045"/>
    <xdr:sp macro="" textlink="">
      <xdr:nvSpPr>
        <xdr:cNvPr id="352" name="【公営住宅】&#10;一人当たり面積平均値テキスト">
          <a:extLst>
            <a:ext uri="{FF2B5EF4-FFF2-40B4-BE49-F238E27FC236}">
              <a16:creationId xmlns:a16="http://schemas.microsoft.com/office/drawing/2014/main" id="{07451BCF-07E2-4D5E-8FEB-98BAFA54048B}"/>
            </a:ext>
          </a:extLst>
        </xdr:cNvPr>
        <xdr:cNvSpPr txBox="1"/>
      </xdr:nvSpPr>
      <xdr:spPr>
        <a:xfrm>
          <a:off x="10515600" y="14381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F55B43B2-06AE-4667-AEC2-668BFA12AA15}"/>
            </a:ext>
          </a:extLst>
        </xdr:cNvPr>
        <xdr:cNvSpPr/>
      </xdr:nvSpPr>
      <xdr:spPr>
        <a:xfrm>
          <a:off x="10426700" y="1453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64BCE2BD-976E-4B0D-BB01-3074379CB741}"/>
            </a:ext>
          </a:extLst>
        </xdr:cNvPr>
        <xdr:cNvSpPr/>
      </xdr:nvSpPr>
      <xdr:spPr>
        <a:xfrm>
          <a:off x="9588500" y="1453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9642F3CC-0C95-426F-841E-BB2937C3FC44}"/>
            </a:ext>
          </a:extLst>
        </xdr:cNvPr>
        <xdr:cNvSpPr/>
      </xdr:nvSpPr>
      <xdr:spPr>
        <a:xfrm>
          <a:off x="8699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A1EECCD8-B1E0-4013-8175-CC1A98665475}"/>
            </a:ext>
          </a:extLst>
        </xdr:cNvPr>
        <xdr:cNvSpPr/>
      </xdr:nvSpPr>
      <xdr:spPr>
        <a:xfrm>
          <a:off x="7810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156718</xdr:rowOff>
    </xdr:from>
    <xdr:to>
      <xdr:col>36</xdr:col>
      <xdr:colOff>165100</xdr:colOff>
      <xdr:row>85</xdr:row>
      <xdr:rowOff>86868</xdr:rowOff>
    </xdr:to>
    <xdr:sp macro="" textlink="">
      <xdr:nvSpPr>
        <xdr:cNvPr id="357" name="フローチャート: 判断 356">
          <a:extLst>
            <a:ext uri="{FF2B5EF4-FFF2-40B4-BE49-F238E27FC236}">
              <a16:creationId xmlns:a16="http://schemas.microsoft.com/office/drawing/2014/main" id="{8AD32238-1134-4F44-94B4-A186A831E325}"/>
            </a:ext>
          </a:extLst>
        </xdr:cNvPr>
        <xdr:cNvSpPr/>
      </xdr:nvSpPr>
      <xdr:spPr>
        <a:xfrm>
          <a:off x="6921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6CB0C05-8083-4197-AAF2-93FA4F071B6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F780B26-3A0C-4B42-87DA-8C3AE87E0EC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05A53C5-AA75-48C7-BE9B-269CC6A2696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51A19BE-26E9-447D-B2E3-B435F61BC3E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82D1181-9A9C-4758-8C7B-D62608A566D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168275</xdr:rowOff>
    </xdr:from>
    <xdr:to>
      <xdr:col>55</xdr:col>
      <xdr:colOff>50800</xdr:colOff>
      <xdr:row>86</xdr:row>
      <xdr:rowOff>98425</xdr:rowOff>
    </xdr:to>
    <xdr:sp macro="" textlink="">
      <xdr:nvSpPr>
        <xdr:cNvPr id="363" name="楕円 362">
          <a:extLst>
            <a:ext uri="{FF2B5EF4-FFF2-40B4-BE49-F238E27FC236}">
              <a16:creationId xmlns:a16="http://schemas.microsoft.com/office/drawing/2014/main" id="{DB03C1D8-A409-4CFA-A67D-3334ED0A77A3}"/>
            </a:ext>
          </a:extLst>
        </xdr:cNvPr>
        <xdr:cNvSpPr/>
      </xdr:nvSpPr>
      <xdr:spPr>
        <a:xfrm>
          <a:off x="104267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83202</xdr:rowOff>
    </xdr:from>
    <xdr:ext cx="469744" cy="259045"/>
    <xdr:sp macro="" textlink="">
      <xdr:nvSpPr>
        <xdr:cNvPr id="364" name="【公営住宅】&#10;一人当たり面積該当値テキスト">
          <a:extLst>
            <a:ext uri="{FF2B5EF4-FFF2-40B4-BE49-F238E27FC236}">
              <a16:creationId xmlns:a16="http://schemas.microsoft.com/office/drawing/2014/main" id="{A09D9E92-B815-4733-9063-F7D67C159C4C}"/>
            </a:ext>
          </a:extLst>
        </xdr:cNvPr>
        <xdr:cNvSpPr txBox="1"/>
      </xdr:nvSpPr>
      <xdr:spPr>
        <a:xfrm>
          <a:off x="10515600" y="1465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169799</xdr:rowOff>
    </xdr:from>
    <xdr:to>
      <xdr:col>50</xdr:col>
      <xdr:colOff>165100</xdr:colOff>
      <xdr:row>86</xdr:row>
      <xdr:rowOff>99949</xdr:rowOff>
    </xdr:to>
    <xdr:sp macro="" textlink="">
      <xdr:nvSpPr>
        <xdr:cNvPr id="365" name="楕円 364">
          <a:extLst>
            <a:ext uri="{FF2B5EF4-FFF2-40B4-BE49-F238E27FC236}">
              <a16:creationId xmlns:a16="http://schemas.microsoft.com/office/drawing/2014/main" id="{B8BE6264-2C82-4831-AA9D-C02B70365737}"/>
            </a:ext>
          </a:extLst>
        </xdr:cNvPr>
        <xdr:cNvSpPr/>
      </xdr:nvSpPr>
      <xdr:spPr>
        <a:xfrm>
          <a:off x="9588500" y="147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47625</xdr:rowOff>
    </xdr:from>
    <xdr:to>
      <xdr:col>55</xdr:col>
      <xdr:colOff>0</xdr:colOff>
      <xdr:row>86</xdr:row>
      <xdr:rowOff>49149</xdr:rowOff>
    </xdr:to>
    <xdr:cxnSp macro="">
      <xdr:nvCxnSpPr>
        <xdr:cNvPr id="366" name="直線コネクタ 365">
          <a:extLst>
            <a:ext uri="{FF2B5EF4-FFF2-40B4-BE49-F238E27FC236}">
              <a16:creationId xmlns:a16="http://schemas.microsoft.com/office/drawing/2014/main" id="{C5D6B250-DA08-419A-9CAC-05A832053EB3}"/>
            </a:ext>
          </a:extLst>
        </xdr:cNvPr>
        <xdr:cNvCxnSpPr/>
      </xdr:nvCxnSpPr>
      <xdr:spPr>
        <a:xfrm flipV="1">
          <a:off x="9639300" y="1479232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169163</xdr:rowOff>
    </xdr:from>
    <xdr:to>
      <xdr:col>46</xdr:col>
      <xdr:colOff>38100</xdr:colOff>
      <xdr:row>86</xdr:row>
      <xdr:rowOff>99313</xdr:rowOff>
    </xdr:to>
    <xdr:sp macro="" textlink="">
      <xdr:nvSpPr>
        <xdr:cNvPr id="367" name="楕円 366">
          <a:extLst>
            <a:ext uri="{FF2B5EF4-FFF2-40B4-BE49-F238E27FC236}">
              <a16:creationId xmlns:a16="http://schemas.microsoft.com/office/drawing/2014/main" id="{8DD8A0EE-284D-4248-9F44-5B9F1E362744}"/>
            </a:ext>
          </a:extLst>
        </xdr:cNvPr>
        <xdr:cNvSpPr/>
      </xdr:nvSpPr>
      <xdr:spPr>
        <a:xfrm>
          <a:off x="8699500" y="147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48513</xdr:rowOff>
    </xdr:from>
    <xdr:to>
      <xdr:col>50</xdr:col>
      <xdr:colOff>114300</xdr:colOff>
      <xdr:row>86</xdr:row>
      <xdr:rowOff>49149</xdr:rowOff>
    </xdr:to>
    <xdr:cxnSp macro="">
      <xdr:nvCxnSpPr>
        <xdr:cNvPr id="368" name="直線コネクタ 367">
          <a:extLst>
            <a:ext uri="{FF2B5EF4-FFF2-40B4-BE49-F238E27FC236}">
              <a16:creationId xmlns:a16="http://schemas.microsoft.com/office/drawing/2014/main" id="{7B29D63B-DE5D-44EF-A058-B7CDAABD8F00}"/>
            </a:ext>
          </a:extLst>
        </xdr:cNvPr>
        <xdr:cNvCxnSpPr/>
      </xdr:nvCxnSpPr>
      <xdr:spPr>
        <a:xfrm>
          <a:off x="8750300" y="14793213"/>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170562</xdr:rowOff>
    </xdr:from>
    <xdr:to>
      <xdr:col>41</xdr:col>
      <xdr:colOff>101600</xdr:colOff>
      <xdr:row>86</xdr:row>
      <xdr:rowOff>100712</xdr:rowOff>
    </xdr:to>
    <xdr:sp macro="" textlink="">
      <xdr:nvSpPr>
        <xdr:cNvPr id="369" name="楕円 368">
          <a:extLst>
            <a:ext uri="{FF2B5EF4-FFF2-40B4-BE49-F238E27FC236}">
              <a16:creationId xmlns:a16="http://schemas.microsoft.com/office/drawing/2014/main" id="{AAC6C90E-58AB-4E6C-862A-41B2BC6B54E4}"/>
            </a:ext>
          </a:extLst>
        </xdr:cNvPr>
        <xdr:cNvSpPr/>
      </xdr:nvSpPr>
      <xdr:spPr>
        <a:xfrm>
          <a:off x="7810500" y="1474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48513</xdr:rowOff>
    </xdr:from>
    <xdr:to>
      <xdr:col>45</xdr:col>
      <xdr:colOff>177800</xdr:colOff>
      <xdr:row>86</xdr:row>
      <xdr:rowOff>49912</xdr:rowOff>
    </xdr:to>
    <xdr:cxnSp macro="">
      <xdr:nvCxnSpPr>
        <xdr:cNvPr id="370" name="直線コネクタ 369">
          <a:extLst>
            <a:ext uri="{FF2B5EF4-FFF2-40B4-BE49-F238E27FC236}">
              <a16:creationId xmlns:a16="http://schemas.microsoft.com/office/drawing/2014/main" id="{B0A57446-B116-4100-8892-85CE1475B1E7}"/>
            </a:ext>
          </a:extLst>
        </xdr:cNvPr>
        <xdr:cNvCxnSpPr/>
      </xdr:nvCxnSpPr>
      <xdr:spPr>
        <a:xfrm flipV="1">
          <a:off x="7861300" y="14793213"/>
          <a:ext cx="8890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508</xdr:rowOff>
    </xdr:from>
    <xdr:to>
      <xdr:col>36</xdr:col>
      <xdr:colOff>165100</xdr:colOff>
      <xdr:row>86</xdr:row>
      <xdr:rowOff>102108</xdr:rowOff>
    </xdr:to>
    <xdr:sp macro="" textlink="">
      <xdr:nvSpPr>
        <xdr:cNvPr id="371" name="楕円 370">
          <a:extLst>
            <a:ext uri="{FF2B5EF4-FFF2-40B4-BE49-F238E27FC236}">
              <a16:creationId xmlns:a16="http://schemas.microsoft.com/office/drawing/2014/main" id="{8DB8BED7-693E-4B27-A367-0479CEA111FB}"/>
            </a:ext>
          </a:extLst>
        </xdr:cNvPr>
        <xdr:cNvSpPr/>
      </xdr:nvSpPr>
      <xdr:spPr>
        <a:xfrm>
          <a:off x="6921500" y="1474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49912</xdr:rowOff>
    </xdr:from>
    <xdr:to>
      <xdr:col>41</xdr:col>
      <xdr:colOff>50800</xdr:colOff>
      <xdr:row>86</xdr:row>
      <xdr:rowOff>51308</xdr:rowOff>
    </xdr:to>
    <xdr:cxnSp macro="">
      <xdr:nvCxnSpPr>
        <xdr:cNvPr id="372" name="直線コネクタ 371">
          <a:extLst>
            <a:ext uri="{FF2B5EF4-FFF2-40B4-BE49-F238E27FC236}">
              <a16:creationId xmlns:a16="http://schemas.microsoft.com/office/drawing/2014/main" id="{7AB1158E-F289-439F-8829-E3872ED4D316}"/>
            </a:ext>
          </a:extLst>
        </xdr:cNvPr>
        <xdr:cNvCxnSpPr/>
      </xdr:nvCxnSpPr>
      <xdr:spPr>
        <a:xfrm flipV="1">
          <a:off x="6972300" y="14794612"/>
          <a:ext cx="889000" cy="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77233</xdr:rowOff>
    </xdr:from>
    <xdr:ext cx="469744" cy="259045"/>
    <xdr:sp macro="" textlink="">
      <xdr:nvSpPr>
        <xdr:cNvPr id="373" name="n_1aveValue【公営住宅】&#10;一人当たり面積">
          <a:extLst>
            <a:ext uri="{FF2B5EF4-FFF2-40B4-BE49-F238E27FC236}">
              <a16:creationId xmlns:a16="http://schemas.microsoft.com/office/drawing/2014/main" id="{E38A76CC-FA39-46C9-BD08-858D37E2BF39}"/>
            </a:ext>
          </a:extLst>
        </xdr:cNvPr>
        <xdr:cNvSpPr txBox="1"/>
      </xdr:nvSpPr>
      <xdr:spPr>
        <a:xfrm>
          <a:off x="9391727" y="1430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85107</xdr:rowOff>
    </xdr:from>
    <xdr:ext cx="469744" cy="259045"/>
    <xdr:sp macro="" textlink="">
      <xdr:nvSpPr>
        <xdr:cNvPr id="374" name="n_2aveValue【公営住宅】&#10;一人当たり面積">
          <a:extLst>
            <a:ext uri="{FF2B5EF4-FFF2-40B4-BE49-F238E27FC236}">
              <a16:creationId xmlns:a16="http://schemas.microsoft.com/office/drawing/2014/main" id="{8198294D-9FAF-4DAB-B334-A2A718456796}"/>
            </a:ext>
          </a:extLst>
        </xdr:cNvPr>
        <xdr:cNvSpPr txBox="1"/>
      </xdr:nvSpPr>
      <xdr:spPr>
        <a:xfrm>
          <a:off x="8515427"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109365</xdr:rowOff>
    </xdr:from>
    <xdr:ext cx="469744" cy="259045"/>
    <xdr:sp macro="" textlink="">
      <xdr:nvSpPr>
        <xdr:cNvPr id="375" name="n_3aveValue【公営住宅】&#10;一人当たり面積">
          <a:extLst>
            <a:ext uri="{FF2B5EF4-FFF2-40B4-BE49-F238E27FC236}">
              <a16:creationId xmlns:a16="http://schemas.microsoft.com/office/drawing/2014/main" id="{3209B713-101A-4902-A24A-C304B40EF70B}"/>
            </a:ext>
          </a:extLst>
        </xdr:cNvPr>
        <xdr:cNvSpPr txBox="1"/>
      </xdr:nvSpPr>
      <xdr:spPr>
        <a:xfrm>
          <a:off x="76264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103395</xdr:rowOff>
    </xdr:from>
    <xdr:ext cx="469744" cy="259045"/>
    <xdr:sp macro="" textlink="">
      <xdr:nvSpPr>
        <xdr:cNvPr id="376" name="n_4aveValue【公営住宅】&#10;一人当たり面積">
          <a:extLst>
            <a:ext uri="{FF2B5EF4-FFF2-40B4-BE49-F238E27FC236}">
              <a16:creationId xmlns:a16="http://schemas.microsoft.com/office/drawing/2014/main" id="{D52AB72B-83C7-4D1E-ACDD-2FF6833A53F6}"/>
            </a:ext>
          </a:extLst>
        </xdr:cNvPr>
        <xdr:cNvSpPr txBox="1"/>
      </xdr:nvSpPr>
      <xdr:spPr>
        <a:xfrm>
          <a:off x="67374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91076</xdr:rowOff>
    </xdr:from>
    <xdr:ext cx="469744" cy="259045"/>
    <xdr:sp macro="" textlink="">
      <xdr:nvSpPr>
        <xdr:cNvPr id="377" name="n_1mainValue【公営住宅】&#10;一人当たり面積">
          <a:extLst>
            <a:ext uri="{FF2B5EF4-FFF2-40B4-BE49-F238E27FC236}">
              <a16:creationId xmlns:a16="http://schemas.microsoft.com/office/drawing/2014/main" id="{07DD3BE7-5CDE-4384-8447-BAE48777D44C}"/>
            </a:ext>
          </a:extLst>
        </xdr:cNvPr>
        <xdr:cNvSpPr txBox="1"/>
      </xdr:nvSpPr>
      <xdr:spPr>
        <a:xfrm>
          <a:off x="9391727" y="1483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90440</xdr:rowOff>
    </xdr:from>
    <xdr:ext cx="469744" cy="259045"/>
    <xdr:sp macro="" textlink="">
      <xdr:nvSpPr>
        <xdr:cNvPr id="378" name="n_2mainValue【公営住宅】&#10;一人当たり面積">
          <a:extLst>
            <a:ext uri="{FF2B5EF4-FFF2-40B4-BE49-F238E27FC236}">
              <a16:creationId xmlns:a16="http://schemas.microsoft.com/office/drawing/2014/main" id="{29DA39E4-A04B-4865-B395-6735F8CF3DE2}"/>
            </a:ext>
          </a:extLst>
        </xdr:cNvPr>
        <xdr:cNvSpPr txBox="1"/>
      </xdr:nvSpPr>
      <xdr:spPr>
        <a:xfrm>
          <a:off x="8515427" y="1483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91839</xdr:rowOff>
    </xdr:from>
    <xdr:ext cx="469744" cy="259045"/>
    <xdr:sp macro="" textlink="">
      <xdr:nvSpPr>
        <xdr:cNvPr id="379" name="n_3mainValue【公営住宅】&#10;一人当たり面積">
          <a:extLst>
            <a:ext uri="{FF2B5EF4-FFF2-40B4-BE49-F238E27FC236}">
              <a16:creationId xmlns:a16="http://schemas.microsoft.com/office/drawing/2014/main" id="{731270C8-D860-4032-9855-A05624C5F111}"/>
            </a:ext>
          </a:extLst>
        </xdr:cNvPr>
        <xdr:cNvSpPr txBox="1"/>
      </xdr:nvSpPr>
      <xdr:spPr>
        <a:xfrm>
          <a:off x="7626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93235</xdr:rowOff>
    </xdr:from>
    <xdr:ext cx="469744" cy="259045"/>
    <xdr:sp macro="" textlink="">
      <xdr:nvSpPr>
        <xdr:cNvPr id="380" name="n_4mainValue【公営住宅】&#10;一人当たり面積">
          <a:extLst>
            <a:ext uri="{FF2B5EF4-FFF2-40B4-BE49-F238E27FC236}">
              <a16:creationId xmlns:a16="http://schemas.microsoft.com/office/drawing/2014/main" id="{26E6C8A5-93B8-4355-88E0-66AD78B2F03F}"/>
            </a:ext>
          </a:extLst>
        </xdr:cNvPr>
        <xdr:cNvSpPr txBox="1"/>
      </xdr:nvSpPr>
      <xdr:spPr>
        <a:xfrm>
          <a:off x="6737427" y="1483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AB646177-8757-4E10-9BF4-99CB9735732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E26FD235-B84B-4ADB-AF24-881D6374E92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5C16D06B-9A66-478B-A152-7C4611B967D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683C6276-371D-48E6-8BD6-01DC0548A4D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CA0C750F-66CE-411D-AD7B-578F11C2ED4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F8DF2C2-E190-4BED-9EA9-D5A8E5918AE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669D856-9823-443D-8C7A-803E2E21001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5628C65A-E119-4DD8-8FAB-0A87D75582F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F826D4C6-5862-4C04-86D1-37D6CD43FC2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B7D204A-90F0-436C-926D-0AA50AECBD2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7D1A9B66-69BB-4ABB-A752-54F0D5B682B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50D2DBE2-04FC-4F65-AE19-E0A178CBC5F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3" name="テキスト ボックス 392">
          <a:extLst>
            <a:ext uri="{FF2B5EF4-FFF2-40B4-BE49-F238E27FC236}">
              <a16:creationId xmlns:a16="http://schemas.microsoft.com/office/drawing/2014/main" id="{A45213A4-1FBE-44D3-9CC6-9555661FD1ED}"/>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81447547-B089-4B7B-B3B0-732349F9612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F04F1378-80B4-4D08-A975-B2E6A43F3B6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EDAAC3F5-DD4D-48B8-B79C-1D3B9E7A19A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64308053-E958-4413-AE14-149B1318C53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87C2D7E9-D2FB-4961-BEA0-05DE6A079A0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DB82E428-8C91-4C48-8500-47B209B2B55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5FEA1A72-7828-42DD-8B56-C1A3D66A2E7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1" name="テキスト ボックス 400">
          <a:extLst>
            <a:ext uri="{FF2B5EF4-FFF2-40B4-BE49-F238E27FC236}">
              <a16:creationId xmlns:a16="http://schemas.microsoft.com/office/drawing/2014/main" id="{0F4C1110-A678-4DD6-844F-AB0404851A3A}"/>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4737840B-8F8A-49AD-A55F-9DC67328958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82D93869-F98A-4675-B281-FB0934A2C4C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107</xdr:row>
      <xdr:rowOff>165736</xdr:rowOff>
    </xdr:to>
    <xdr:cxnSp macro="">
      <xdr:nvCxnSpPr>
        <xdr:cNvPr id="404" name="直線コネクタ 403">
          <a:extLst>
            <a:ext uri="{FF2B5EF4-FFF2-40B4-BE49-F238E27FC236}">
              <a16:creationId xmlns:a16="http://schemas.microsoft.com/office/drawing/2014/main" id="{D990E4AF-BD58-4041-AB65-C5F041655E2D}"/>
            </a:ext>
          </a:extLst>
        </xdr:cNvPr>
        <xdr:cNvCxnSpPr/>
      </xdr:nvCxnSpPr>
      <xdr:spPr>
        <a:xfrm flipV="1">
          <a:off x="4634865" y="17232630"/>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169563</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2376F304-38C4-473D-BBCE-2647C1CBAD4A}"/>
            </a:ext>
          </a:extLst>
        </xdr:cNvPr>
        <xdr:cNvSpPr txBox="1"/>
      </xdr:nvSpPr>
      <xdr:spPr>
        <a:xfrm>
          <a:off x="4673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165736</xdr:rowOff>
    </xdr:from>
    <xdr:to>
      <xdr:col>24</xdr:col>
      <xdr:colOff>152400</xdr:colOff>
      <xdr:row>107</xdr:row>
      <xdr:rowOff>165736</xdr:rowOff>
    </xdr:to>
    <xdr:cxnSp macro="">
      <xdr:nvCxnSpPr>
        <xdr:cNvPr id="406" name="直線コネクタ 405">
          <a:extLst>
            <a:ext uri="{FF2B5EF4-FFF2-40B4-BE49-F238E27FC236}">
              <a16:creationId xmlns:a16="http://schemas.microsoft.com/office/drawing/2014/main" id="{56DC3C00-16BF-4687-9958-FB90ABDFE2A7}"/>
            </a:ext>
          </a:extLst>
        </xdr:cNvPr>
        <xdr:cNvCxnSpPr/>
      </xdr:nvCxnSpPr>
      <xdr:spPr>
        <a:xfrm>
          <a:off x="4546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ACC74C4A-CC27-4A73-BBED-B65C8BD8F225}"/>
            </a:ext>
          </a:extLst>
        </xdr:cNvPr>
        <xdr:cNvSpPr txBox="1"/>
      </xdr:nvSpPr>
      <xdr:spPr>
        <a:xfrm>
          <a:off x="4673600" y="1700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8" name="直線コネクタ 407">
          <a:extLst>
            <a:ext uri="{FF2B5EF4-FFF2-40B4-BE49-F238E27FC236}">
              <a16:creationId xmlns:a16="http://schemas.microsoft.com/office/drawing/2014/main" id="{6ABE56F1-5543-4D8A-9E41-242FA5B76F4F}"/>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24782</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7D6D14A9-71B6-4E0B-9FD5-7D5C5251B478}"/>
            </a:ext>
          </a:extLst>
        </xdr:cNvPr>
        <xdr:cNvSpPr txBox="1"/>
      </xdr:nvSpPr>
      <xdr:spPr>
        <a:xfrm>
          <a:off x="4673600" y="1836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46355</xdr:rowOff>
    </xdr:from>
    <xdr:to>
      <xdr:col>24</xdr:col>
      <xdr:colOff>114300</xdr:colOff>
      <xdr:row>107</xdr:row>
      <xdr:rowOff>147955</xdr:rowOff>
    </xdr:to>
    <xdr:sp macro="" textlink="">
      <xdr:nvSpPr>
        <xdr:cNvPr id="410" name="フローチャート: 判断 409">
          <a:extLst>
            <a:ext uri="{FF2B5EF4-FFF2-40B4-BE49-F238E27FC236}">
              <a16:creationId xmlns:a16="http://schemas.microsoft.com/office/drawing/2014/main" id="{B60CA51D-2356-418D-B5E0-B3365AD24329}"/>
            </a:ext>
          </a:extLst>
        </xdr:cNvPr>
        <xdr:cNvSpPr/>
      </xdr:nvSpPr>
      <xdr:spPr>
        <a:xfrm>
          <a:off x="45847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101600</xdr:rowOff>
    </xdr:from>
    <xdr:to>
      <xdr:col>20</xdr:col>
      <xdr:colOff>38100</xdr:colOff>
      <xdr:row>107</xdr:row>
      <xdr:rowOff>31750</xdr:rowOff>
    </xdr:to>
    <xdr:sp macro="" textlink="">
      <xdr:nvSpPr>
        <xdr:cNvPr id="411" name="フローチャート: 判断 410">
          <a:extLst>
            <a:ext uri="{FF2B5EF4-FFF2-40B4-BE49-F238E27FC236}">
              <a16:creationId xmlns:a16="http://schemas.microsoft.com/office/drawing/2014/main" id="{CF2CF065-3903-4955-A3B9-A1583F44ABEA}"/>
            </a:ext>
          </a:extLst>
        </xdr:cNvPr>
        <xdr:cNvSpPr/>
      </xdr:nvSpPr>
      <xdr:spPr>
        <a:xfrm>
          <a:off x="3746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63500</xdr:rowOff>
    </xdr:from>
    <xdr:to>
      <xdr:col>15</xdr:col>
      <xdr:colOff>101600</xdr:colOff>
      <xdr:row>106</xdr:row>
      <xdr:rowOff>165100</xdr:rowOff>
    </xdr:to>
    <xdr:sp macro="" textlink="">
      <xdr:nvSpPr>
        <xdr:cNvPr id="412" name="フローチャート: 判断 411">
          <a:extLst>
            <a:ext uri="{FF2B5EF4-FFF2-40B4-BE49-F238E27FC236}">
              <a16:creationId xmlns:a16="http://schemas.microsoft.com/office/drawing/2014/main" id="{9094D070-EF20-4CC0-95C2-9EE842AEC28B}"/>
            </a:ext>
          </a:extLst>
        </xdr:cNvPr>
        <xdr:cNvSpPr/>
      </xdr:nvSpPr>
      <xdr:spPr>
        <a:xfrm>
          <a:off x="2857500" y="182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33020</xdr:rowOff>
    </xdr:from>
    <xdr:to>
      <xdr:col>10</xdr:col>
      <xdr:colOff>165100</xdr:colOff>
      <xdr:row>106</xdr:row>
      <xdr:rowOff>134620</xdr:rowOff>
    </xdr:to>
    <xdr:sp macro="" textlink="">
      <xdr:nvSpPr>
        <xdr:cNvPr id="413" name="フローチャート: 判断 412">
          <a:extLst>
            <a:ext uri="{FF2B5EF4-FFF2-40B4-BE49-F238E27FC236}">
              <a16:creationId xmlns:a16="http://schemas.microsoft.com/office/drawing/2014/main" id="{9C077FAE-3119-49FD-A22E-D4AB0A2364D3}"/>
            </a:ext>
          </a:extLst>
        </xdr:cNvPr>
        <xdr:cNvSpPr/>
      </xdr:nvSpPr>
      <xdr:spPr>
        <a:xfrm>
          <a:off x="1968500" y="182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101600</xdr:rowOff>
    </xdr:from>
    <xdr:to>
      <xdr:col>6</xdr:col>
      <xdr:colOff>38100</xdr:colOff>
      <xdr:row>107</xdr:row>
      <xdr:rowOff>31750</xdr:rowOff>
    </xdr:to>
    <xdr:sp macro="" textlink="">
      <xdr:nvSpPr>
        <xdr:cNvPr id="414" name="フローチャート: 判断 413">
          <a:extLst>
            <a:ext uri="{FF2B5EF4-FFF2-40B4-BE49-F238E27FC236}">
              <a16:creationId xmlns:a16="http://schemas.microsoft.com/office/drawing/2014/main" id="{CA4BDF00-91E1-40EE-BFAC-095B93845755}"/>
            </a:ext>
          </a:extLst>
        </xdr:cNvPr>
        <xdr:cNvSpPr/>
      </xdr:nvSpPr>
      <xdr:spPr>
        <a:xfrm>
          <a:off x="107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B4E4805-E7FE-403B-B7E6-B3017D2FB2C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4C92782-F1E2-41F3-B60C-54212A2E02F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77B796E-A4CB-43CD-AEB1-CAE07A35554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B63C99D-A772-4A84-8A0B-F28C87DA222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685B8AF-DC38-46A0-8739-F18BFF7BB38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105411</xdr:rowOff>
    </xdr:from>
    <xdr:to>
      <xdr:col>24</xdr:col>
      <xdr:colOff>114300</xdr:colOff>
      <xdr:row>107</xdr:row>
      <xdr:rowOff>35561</xdr:rowOff>
    </xdr:to>
    <xdr:sp macro="" textlink="">
      <xdr:nvSpPr>
        <xdr:cNvPr id="420" name="楕円 419">
          <a:extLst>
            <a:ext uri="{FF2B5EF4-FFF2-40B4-BE49-F238E27FC236}">
              <a16:creationId xmlns:a16="http://schemas.microsoft.com/office/drawing/2014/main" id="{1FAA5A90-EFFF-47D1-8A6B-9D1756943AE4}"/>
            </a:ext>
          </a:extLst>
        </xdr:cNvPr>
        <xdr:cNvSpPr/>
      </xdr:nvSpPr>
      <xdr:spPr>
        <a:xfrm>
          <a:off x="4584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128288</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81C3CFC7-2CC1-41CE-AA73-FFAF55071A27}"/>
            </a:ext>
          </a:extLst>
        </xdr:cNvPr>
        <xdr:cNvSpPr txBox="1"/>
      </xdr:nvSpPr>
      <xdr:spPr>
        <a:xfrm>
          <a:off x="4673600" y="18130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73025</xdr:rowOff>
    </xdr:from>
    <xdr:to>
      <xdr:col>20</xdr:col>
      <xdr:colOff>38100</xdr:colOff>
      <xdr:row>107</xdr:row>
      <xdr:rowOff>3175</xdr:rowOff>
    </xdr:to>
    <xdr:sp macro="" textlink="">
      <xdr:nvSpPr>
        <xdr:cNvPr id="422" name="楕円 421">
          <a:extLst>
            <a:ext uri="{FF2B5EF4-FFF2-40B4-BE49-F238E27FC236}">
              <a16:creationId xmlns:a16="http://schemas.microsoft.com/office/drawing/2014/main" id="{36E4DB67-B0FF-47BF-AAF5-4E8614DAD4DF}"/>
            </a:ext>
          </a:extLst>
        </xdr:cNvPr>
        <xdr:cNvSpPr/>
      </xdr:nvSpPr>
      <xdr:spPr>
        <a:xfrm>
          <a:off x="3746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123825</xdr:rowOff>
    </xdr:from>
    <xdr:to>
      <xdr:col>24</xdr:col>
      <xdr:colOff>63500</xdr:colOff>
      <xdr:row>106</xdr:row>
      <xdr:rowOff>156211</xdr:rowOff>
    </xdr:to>
    <xdr:cxnSp macro="">
      <xdr:nvCxnSpPr>
        <xdr:cNvPr id="423" name="直線コネクタ 422">
          <a:extLst>
            <a:ext uri="{FF2B5EF4-FFF2-40B4-BE49-F238E27FC236}">
              <a16:creationId xmlns:a16="http://schemas.microsoft.com/office/drawing/2014/main" id="{B4015D4F-34E0-4274-BBC0-6D399983FB9B}"/>
            </a:ext>
          </a:extLst>
        </xdr:cNvPr>
        <xdr:cNvCxnSpPr/>
      </xdr:nvCxnSpPr>
      <xdr:spPr>
        <a:xfrm>
          <a:off x="3797300" y="1829752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31114</xdr:rowOff>
    </xdr:from>
    <xdr:to>
      <xdr:col>15</xdr:col>
      <xdr:colOff>101600</xdr:colOff>
      <xdr:row>106</xdr:row>
      <xdr:rowOff>132714</xdr:rowOff>
    </xdr:to>
    <xdr:sp macro="" textlink="">
      <xdr:nvSpPr>
        <xdr:cNvPr id="424" name="楕円 423">
          <a:extLst>
            <a:ext uri="{FF2B5EF4-FFF2-40B4-BE49-F238E27FC236}">
              <a16:creationId xmlns:a16="http://schemas.microsoft.com/office/drawing/2014/main" id="{574E65BF-6E1A-4EBE-B27A-4D8EA78D9F5B}"/>
            </a:ext>
          </a:extLst>
        </xdr:cNvPr>
        <xdr:cNvSpPr/>
      </xdr:nvSpPr>
      <xdr:spPr>
        <a:xfrm>
          <a:off x="2857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81914</xdr:rowOff>
    </xdr:from>
    <xdr:to>
      <xdr:col>19</xdr:col>
      <xdr:colOff>177800</xdr:colOff>
      <xdr:row>106</xdr:row>
      <xdr:rowOff>123825</xdr:rowOff>
    </xdr:to>
    <xdr:cxnSp macro="">
      <xdr:nvCxnSpPr>
        <xdr:cNvPr id="425" name="直線コネクタ 424">
          <a:extLst>
            <a:ext uri="{FF2B5EF4-FFF2-40B4-BE49-F238E27FC236}">
              <a16:creationId xmlns:a16="http://schemas.microsoft.com/office/drawing/2014/main" id="{0072E400-9B23-4340-B582-FBBAD1DBA534}"/>
            </a:ext>
          </a:extLst>
        </xdr:cNvPr>
        <xdr:cNvCxnSpPr/>
      </xdr:nvCxnSpPr>
      <xdr:spPr>
        <a:xfrm>
          <a:off x="2908300" y="182556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19686</xdr:rowOff>
    </xdr:from>
    <xdr:to>
      <xdr:col>10</xdr:col>
      <xdr:colOff>165100</xdr:colOff>
      <xdr:row>106</xdr:row>
      <xdr:rowOff>121286</xdr:rowOff>
    </xdr:to>
    <xdr:sp macro="" textlink="">
      <xdr:nvSpPr>
        <xdr:cNvPr id="426" name="楕円 425">
          <a:extLst>
            <a:ext uri="{FF2B5EF4-FFF2-40B4-BE49-F238E27FC236}">
              <a16:creationId xmlns:a16="http://schemas.microsoft.com/office/drawing/2014/main" id="{BCBEF3F5-6C5C-40A2-9898-8CDDC510B654}"/>
            </a:ext>
          </a:extLst>
        </xdr:cNvPr>
        <xdr:cNvSpPr/>
      </xdr:nvSpPr>
      <xdr:spPr>
        <a:xfrm>
          <a:off x="1968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70486</xdr:rowOff>
    </xdr:from>
    <xdr:to>
      <xdr:col>15</xdr:col>
      <xdr:colOff>50800</xdr:colOff>
      <xdr:row>106</xdr:row>
      <xdr:rowOff>81914</xdr:rowOff>
    </xdr:to>
    <xdr:cxnSp macro="">
      <xdr:nvCxnSpPr>
        <xdr:cNvPr id="427" name="直線コネクタ 426">
          <a:extLst>
            <a:ext uri="{FF2B5EF4-FFF2-40B4-BE49-F238E27FC236}">
              <a16:creationId xmlns:a16="http://schemas.microsoft.com/office/drawing/2014/main" id="{89EF2BE2-F34C-4BDF-A87F-35C04AE95FF4}"/>
            </a:ext>
          </a:extLst>
        </xdr:cNvPr>
        <xdr:cNvCxnSpPr/>
      </xdr:nvCxnSpPr>
      <xdr:spPr>
        <a:xfrm>
          <a:off x="2019300" y="182441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160655</xdr:rowOff>
    </xdr:from>
    <xdr:to>
      <xdr:col>6</xdr:col>
      <xdr:colOff>38100</xdr:colOff>
      <xdr:row>106</xdr:row>
      <xdr:rowOff>90805</xdr:rowOff>
    </xdr:to>
    <xdr:sp macro="" textlink="">
      <xdr:nvSpPr>
        <xdr:cNvPr id="428" name="楕円 427">
          <a:extLst>
            <a:ext uri="{FF2B5EF4-FFF2-40B4-BE49-F238E27FC236}">
              <a16:creationId xmlns:a16="http://schemas.microsoft.com/office/drawing/2014/main" id="{759DF489-4C7B-4DDB-ACC1-BAB55D29423A}"/>
            </a:ext>
          </a:extLst>
        </xdr:cNvPr>
        <xdr:cNvSpPr/>
      </xdr:nvSpPr>
      <xdr:spPr>
        <a:xfrm>
          <a:off x="1079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40005</xdr:rowOff>
    </xdr:from>
    <xdr:to>
      <xdr:col>10</xdr:col>
      <xdr:colOff>114300</xdr:colOff>
      <xdr:row>106</xdr:row>
      <xdr:rowOff>70486</xdr:rowOff>
    </xdr:to>
    <xdr:cxnSp macro="">
      <xdr:nvCxnSpPr>
        <xdr:cNvPr id="429" name="直線コネクタ 428">
          <a:extLst>
            <a:ext uri="{FF2B5EF4-FFF2-40B4-BE49-F238E27FC236}">
              <a16:creationId xmlns:a16="http://schemas.microsoft.com/office/drawing/2014/main" id="{74F9205A-5D8B-423E-B7C9-85464E76FA06}"/>
            </a:ext>
          </a:extLst>
        </xdr:cNvPr>
        <xdr:cNvCxnSpPr/>
      </xdr:nvCxnSpPr>
      <xdr:spPr>
        <a:xfrm>
          <a:off x="1130300" y="182137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22877</xdr:rowOff>
    </xdr:from>
    <xdr:ext cx="405111" cy="259045"/>
    <xdr:sp macro="" textlink="">
      <xdr:nvSpPr>
        <xdr:cNvPr id="430" name="n_1aveValue【港湾・漁港】&#10;有形固定資産減価償却率">
          <a:extLst>
            <a:ext uri="{FF2B5EF4-FFF2-40B4-BE49-F238E27FC236}">
              <a16:creationId xmlns:a16="http://schemas.microsoft.com/office/drawing/2014/main" id="{E89C9379-DE0A-4FEC-933E-4D577D6F9959}"/>
            </a:ext>
          </a:extLst>
        </xdr:cNvPr>
        <xdr:cNvSpPr txBox="1"/>
      </xdr:nvSpPr>
      <xdr:spPr>
        <a:xfrm>
          <a:off x="35820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156227</xdr:rowOff>
    </xdr:from>
    <xdr:ext cx="405111" cy="259045"/>
    <xdr:sp macro="" textlink="">
      <xdr:nvSpPr>
        <xdr:cNvPr id="431" name="n_2aveValue【港湾・漁港】&#10;有形固定資産減価償却率">
          <a:extLst>
            <a:ext uri="{FF2B5EF4-FFF2-40B4-BE49-F238E27FC236}">
              <a16:creationId xmlns:a16="http://schemas.microsoft.com/office/drawing/2014/main" id="{4070053E-3696-48D8-BB13-3B2D4763CD7C}"/>
            </a:ext>
          </a:extLst>
        </xdr:cNvPr>
        <xdr:cNvSpPr txBox="1"/>
      </xdr:nvSpPr>
      <xdr:spPr>
        <a:xfrm>
          <a:off x="2705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125747</xdr:rowOff>
    </xdr:from>
    <xdr:ext cx="405111" cy="259045"/>
    <xdr:sp macro="" textlink="">
      <xdr:nvSpPr>
        <xdr:cNvPr id="432" name="n_3aveValue【港湾・漁港】&#10;有形固定資産減価償却率">
          <a:extLst>
            <a:ext uri="{FF2B5EF4-FFF2-40B4-BE49-F238E27FC236}">
              <a16:creationId xmlns:a16="http://schemas.microsoft.com/office/drawing/2014/main" id="{FF79BACA-22EA-4965-B15F-52E9F82D0D45}"/>
            </a:ext>
          </a:extLst>
        </xdr:cNvPr>
        <xdr:cNvSpPr txBox="1"/>
      </xdr:nvSpPr>
      <xdr:spPr>
        <a:xfrm>
          <a:off x="18167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22877</xdr:rowOff>
    </xdr:from>
    <xdr:ext cx="405111" cy="259045"/>
    <xdr:sp macro="" textlink="">
      <xdr:nvSpPr>
        <xdr:cNvPr id="433" name="n_4aveValue【港湾・漁港】&#10;有形固定資産減価償却率">
          <a:extLst>
            <a:ext uri="{FF2B5EF4-FFF2-40B4-BE49-F238E27FC236}">
              <a16:creationId xmlns:a16="http://schemas.microsoft.com/office/drawing/2014/main" id="{72759058-E84A-4315-B145-D3AEEF0E0604}"/>
            </a:ext>
          </a:extLst>
        </xdr:cNvPr>
        <xdr:cNvSpPr txBox="1"/>
      </xdr:nvSpPr>
      <xdr:spPr>
        <a:xfrm>
          <a:off x="927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19702</xdr:rowOff>
    </xdr:from>
    <xdr:ext cx="405111" cy="259045"/>
    <xdr:sp macro="" textlink="">
      <xdr:nvSpPr>
        <xdr:cNvPr id="434" name="n_1mainValue【港湾・漁港】&#10;有形固定資産減価償却率">
          <a:extLst>
            <a:ext uri="{FF2B5EF4-FFF2-40B4-BE49-F238E27FC236}">
              <a16:creationId xmlns:a16="http://schemas.microsoft.com/office/drawing/2014/main" id="{12E94155-685B-4E19-AE2C-89550B8BB673}"/>
            </a:ext>
          </a:extLst>
        </xdr:cNvPr>
        <xdr:cNvSpPr txBox="1"/>
      </xdr:nvSpPr>
      <xdr:spPr>
        <a:xfrm>
          <a:off x="3582044" y="180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149241</xdr:rowOff>
    </xdr:from>
    <xdr:ext cx="405111" cy="259045"/>
    <xdr:sp macro="" textlink="">
      <xdr:nvSpPr>
        <xdr:cNvPr id="435" name="n_2mainValue【港湾・漁港】&#10;有形固定資産減価償却率">
          <a:extLst>
            <a:ext uri="{FF2B5EF4-FFF2-40B4-BE49-F238E27FC236}">
              <a16:creationId xmlns:a16="http://schemas.microsoft.com/office/drawing/2014/main" id="{0507F910-B832-406D-8CB5-60A271ADDADA}"/>
            </a:ext>
          </a:extLst>
        </xdr:cNvPr>
        <xdr:cNvSpPr txBox="1"/>
      </xdr:nvSpPr>
      <xdr:spPr>
        <a:xfrm>
          <a:off x="2705744" y="1798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137813</xdr:rowOff>
    </xdr:from>
    <xdr:ext cx="405111" cy="259045"/>
    <xdr:sp macro="" textlink="">
      <xdr:nvSpPr>
        <xdr:cNvPr id="436" name="n_3mainValue【港湾・漁港】&#10;有形固定資産減価償却率">
          <a:extLst>
            <a:ext uri="{FF2B5EF4-FFF2-40B4-BE49-F238E27FC236}">
              <a16:creationId xmlns:a16="http://schemas.microsoft.com/office/drawing/2014/main" id="{CE90879B-C1E4-48E1-B7C2-C12E0F66C0B7}"/>
            </a:ext>
          </a:extLst>
        </xdr:cNvPr>
        <xdr:cNvSpPr txBox="1"/>
      </xdr:nvSpPr>
      <xdr:spPr>
        <a:xfrm>
          <a:off x="1816744" y="1796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107332</xdr:rowOff>
    </xdr:from>
    <xdr:ext cx="405111" cy="259045"/>
    <xdr:sp macro="" textlink="">
      <xdr:nvSpPr>
        <xdr:cNvPr id="437" name="n_4mainValue【港湾・漁港】&#10;有形固定資産減価償却率">
          <a:extLst>
            <a:ext uri="{FF2B5EF4-FFF2-40B4-BE49-F238E27FC236}">
              <a16:creationId xmlns:a16="http://schemas.microsoft.com/office/drawing/2014/main" id="{5DEC3A3A-3CA9-4D6D-8D96-98FA88444D72}"/>
            </a:ext>
          </a:extLst>
        </xdr:cNvPr>
        <xdr:cNvSpPr txBox="1"/>
      </xdr:nvSpPr>
      <xdr:spPr>
        <a:xfrm>
          <a:off x="927744" y="179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51EAD92D-44C2-49A8-9C0F-CC1929C3A01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E165AC09-0F31-4151-A657-3FBF79C0E5E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6979E4BB-00AE-4729-AA80-D7CA5001FCA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6C7DC663-2326-422F-8CA3-80922020C19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7F08C799-05DE-4D08-9A25-D2BB3E544FC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760B7F9D-497F-40BF-B267-E4EE466CF6F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2CDB467E-9288-4D71-8428-DE2F09B0016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761ECAA4-5277-4BFB-B8FA-9F0B410BD37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23FB3283-A11B-4EE0-960D-B78D3EB4D85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A2181F6-079B-4851-8675-8BDC4E675BD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3FD9EAE5-30BF-4125-97CC-FE17950F652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a:extLst>
            <a:ext uri="{FF2B5EF4-FFF2-40B4-BE49-F238E27FC236}">
              <a16:creationId xmlns:a16="http://schemas.microsoft.com/office/drawing/2014/main" id="{DF0A7619-9D86-4297-B332-40A9898CF0CE}"/>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334E2CD6-7593-4F50-B337-BE14F5CA873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1" name="テキスト ボックス 450">
          <a:extLst>
            <a:ext uri="{FF2B5EF4-FFF2-40B4-BE49-F238E27FC236}">
              <a16:creationId xmlns:a16="http://schemas.microsoft.com/office/drawing/2014/main" id="{7ECA7190-1EDA-4C11-8557-DCC31B77AE96}"/>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EB0FBCB9-C32B-4A37-88FE-A634BA60B30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a:extLst>
            <a:ext uri="{FF2B5EF4-FFF2-40B4-BE49-F238E27FC236}">
              <a16:creationId xmlns:a16="http://schemas.microsoft.com/office/drawing/2014/main" id="{86E9B8BD-57AE-4316-A4DD-7EC44611C1B1}"/>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87062A5D-9FDE-44B5-A6E4-DEB4580D7A9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a:extLst>
            <a:ext uri="{FF2B5EF4-FFF2-40B4-BE49-F238E27FC236}">
              <a16:creationId xmlns:a16="http://schemas.microsoft.com/office/drawing/2014/main" id="{3E2F7E67-087B-4B12-ABA7-A591CE935E0F}"/>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AEB351D6-EBA3-42C6-AB16-EC68DCF7587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a16="http://schemas.microsoft.com/office/drawing/2014/main" id="{A6CEC10D-A5A0-42C3-94A0-72F46059A1A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19C77710-7A18-4D7A-98FB-F7176AB033B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51625</xdr:rowOff>
    </xdr:from>
    <xdr:to>
      <xdr:col>54</xdr:col>
      <xdr:colOff>189865</xdr:colOff>
      <xdr:row>108</xdr:row>
      <xdr:rowOff>74974</xdr:rowOff>
    </xdr:to>
    <xdr:cxnSp macro="">
      <xdr:nvCxnSpPr>
        <xdr:cNvPr id="459" name="直線コネクタ 458">
          <a:extLst>
            <a:ext uri="{FF2B5EF4-FFF2-40B4-BE49-F238E27FC236}">
              <a16:creationId xmlns:a16="http://schemas.microsoft.com/office/drawing/2014/main" id="{5F8E988B-E48A-4417-88CF-23F5456618F4}"/>
            </a:ext>
          </a:extLst>
        </xdr:cNvPr>
        <xdr:cNvCxnSpPr/>
      </xdr:nvCxnSpPr>
      <xdr:spPr>
        <a:xfrm flipV="1">
          <a:off x="10476865" y="17539525"/>
          <a:ext cx="0" cy="105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78801</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CF62F3F9-1318-49D0-AC2D-D10059AF1483}"/>
            </a:ext>
          </a:extLst>
        </xdr:cNvPr>
        <xdr:cNvSpPr txBox="1"/>
      </xdr:nvSpPr>
      <xdr:spPr>
        <a:xfrm>
          <a:off x="10515600" y="18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74974</xdr:rowOff>
    </xdr:from>
    <xdr:to>
      <xdr:col>55</xdr:col>
      <xdr:colOff>88900</xdr:colOff>
      <xdr:row>108</xdr:row>
      <xdr:rowOff>74974</xdr:rowOff>
    </xdr:to>
    <xdr:cxnSp macro="">
      <xdr:nvCxnSpPr>
        <xdr:cNvPr id="461" name="直線コネクタ 460">
          <a:extLst>
            <a:ext uri="{FF2B5EF4-FFF2-40B4-BE49-F238E27FC236}">
              <a16:creationId xmlns:a16="http://schemas.microsoft.com/office/drawing/2014/main" id="{D95BE925-6353-4BD5-A4AE-CC294E41FBBE}"/>
            </a:ext>
          </a:extLst>
        </xdr:cNvPr>
        <xdr:cNvCxnSpPr/>
      </xdr:nvCxnSpPr>
      <xdr:spPr>
        <a:xfrm>
          <a:off x="10388600" y="1859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169752</xdr:rowOff>
    </xdr:from>
    <xdr:ext cx="690189" cy="259045"/>
    <xdr:sp macro="" textlink="">
      <xdr:nvSpPr>
        <xdr:cNvPr id="462" name="【港湾・漁港】&#10;一人当たり有形固定資産（償却資産）額最大値テキスト">
          <a:extLst>
            <a:ext uri="{FF2B5EF4-FFF2-40B4-BE49-F238E27FC236}">
              <a16:creationId xmlns:a16="http://schemas.microsoft.com/office/drawing/2014/main" id="{765D46D4-4D0A-48F0-A108-929D27582785}"/>
            </a:ext>
          </a:extLst>
        </xdr:cNvPr>
        <xdr:cNvSpPr txBox="1"/>
      </xdr:nvSpPr>
      <xdr:spPr>
        <a:xfrm>
          <a:off x="10515600" y="173147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51625</xdr:rowOff>
    </xdr:from>
    <xdr:to>
      <xdr:col>55</xdr:col>
      <xdr:colOff>88900</xdr:colOff>
      <xdr:row>102</xdr:row>
      <xdr:rowOff>51625</xdr:rowOff>
    </xdr:to>
    <xdr:cxnSp macro="">
      <xdr:nvCxnSpPr>
        <xdr:cNvPr id="463" name="直線コネクタ 462">
          <a:extLst>
            <a:ext uri="{FF2B5EF4-FFF2-40B4-BE49-F238E27FC236}">
              <a16:creationId xmlns:a16="http://schemas.microsoft.com/office/drawing/2014/main" id="{296BB41D-897A-4766-AE84-A6982FC90993}"/>
            </a:ext>
          </a:extLst>
        </xdr:cNvPr>
        <xdr:cNvCxnSpPr/>
      </xdr:nvCxnSpPr>
      <xdr:spPr>
        <a:xfrm>
          <a:off x="10388600" y="1753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16189</xdr:rowOff>
    </xdr:from>
    <xdr:ext cx="599010" cy="259045"/>
    <xdr:sp macro="" textlink="">
      <xdr:nvSpPr>
        <xdr:cNvPr id="464" name="【港湾・漁港】&#10;一人当たり有形固定資産（償却資産）額平均値テキスト">
          <a:extLst>
            <a:ext uri="{FF2B5EF4-FFF2-40B4-BE49-F238E27FC236}">
              <a16:creationId xmlns:a16="http://schemas.microsoft.com/office/drawing/2014/main" id="{3E6E9580-7CCF-4E11-B410-2182F6261159}"/>
            </a:ext>
          </a:extLst>
        </xdr:cNvPr>
        <xdr:cNvSpPr txBox="1"/>
      </xdr:nvSpPr>
      <xdr:spPr>
        <a:xfrm>
          <a:off x="10515600" y="180184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164762</xdr:rowOff>
    </xdr:from>
    <xdr:to>
      <xdr:col>55</xdr:col>
      <xdr:colOff>50800</xdr:colOff>
      <xdr:row>106</xdr:row>
      <xdr:rowOff>94912</xdr:rowOff>
    </xdr:to>
    <xdr:sp macro="" textlink="">
      <xdr:nvSpPr>
        <xdr:cNvPr id="465" name="フローチャート: 判断 464">
          <a:extLst>
            <a:ext uri="{FF2B5EF4-FFF2-40B4-BE49-F238E27FC236}">
              <a16:creationId xmlns:a16="http://schemas.microsoft.com/office/drawing/2014/main" id="{6394896D-F894-4B51-A1CA-23DDEA08C931}"/>
            </a:ext>
          </a:extLst>
        </xdr:cNvPr>
        <xdr:cNvSpPr/>
      </xdr:nvSpPr>
      <xdr:spPr>
        <a:xfrm>
          <a:off x="10426700" y="181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46191</xdr:rowOff>
    </xdr:from>
    <xdr:to>
      <xdr:col>50</xdr:col>
      <xdr:colOff>165100</xdr:colOff>
      <xdr:row>105</xdr:row>
      <xdr:rowOff>147791</xdr:rowOff>
    </xdr:to>
    <xdr:sp macro="" textlink="">
      <xdr:nvSpPr>
        <xdr:cNvPr id="466" name="フローチャート: 判断 465">
          <a:extLst>
            <a:ext uri="{FF2B5EF4-FFF2-40B4-BE49-F238E27FC236}">
              <a16:creationId xmlns:a16="http://schemas.microsoft.com/office/drawing/2014/main" id="{14997F88-5361-4479-8B5B-B6313A7910F5}"/>
            </a:ext>
          </a:extLst>
        </xdr:cNvPr>
        <xdr:cNvSpPr/>
      </xdr:nvSpPr>
      <xdr:spPr>
        <a:xfrm>
          <a:off x="9588500" y="1804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65745</xdr:rowOff>
    </xdr:from>
    <xdr:to>
      <xdr:col>46</xdr:col>
      <xdr:colOff>38100</xdr:colOff>
      <xdr:row>105</xdr:row>
      <xdr:rowOff>167345</xdr:rowOff>
    </xdr:to>
    <xdr:sp macro="" textlink="">
      <xdr:nvSpPr>
        <xdr:cNvPr id="467" name="フローチャート: 判断 466">
          <a:extLst>
            <a:ext uri="{FF2B5EF4-FFF2-40B4-BE49-F238E27FC236}">
              <a16:creationId xmlns:a16="http://schemas.microsoft.com/office/drawing/2014/main" id="{103E74C3-619F-4477-A712-C4A712AC5180}"/>
            </a:ext>
          </a:extLst>
        </xdr:cNvPr>
        <xdr:cNvSpPr/>
      </xdr:nvSpPr>
      <xdr:spPr>
        <a:xfrm>
          <a:off x="8699500" y="180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79463</xdr:rowOff>
    </xdr:from>
    <xdr:to>
      <xdr:col>41</xdr:col>
      <xdr:colOff>101600</xdr:colOff>
      <xdr:row>106</xdr:row>
      <xdr:rowOff>9613</xdr:rowOff>
    </xdr:to>
    <xdr:sp macro="" textlink="">
      <xdr:nvSpPr>
        <xdr:cNvPr id="468" name="フローチャート: 判断 467">
          <a:extLst>
            <a:ext uri="{FF2B5EF4-FFF2-40B4-BE49-F238E27FC236}">
              <a16:creationId xmlns:a16="http://schemas.microsoft.com/office/drawing/2014/main" id="{AE9D1EB1-B485-4871-B7F3-D7219882EA1D}"/>
            </a:ext>
          </a:extLst>
        </xdr:cNvPr>
        <xdr:cNvSpPr/>
      </xdr:nvSpPr>
      <xdr:spPr>
        <a:xfrm>
          <a:off x="7810500" y="1808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95755</xdr:rowOff>
    </xdr:from>
    <xdr:to>
      <xdr:col>36</xdr:col>
      <xdr:colOff>165100</xdr:colOff>
      <xdr:row>106</xdr:row>
      <xdr:rowOff>25905</xdr:rowOff>
    </xdr:to>
    <xdr:sp macro="" textlink="">
      <xdr:nvSpPr>
        <xdr:cNvPr id="469" name="フローチャート: 判断 468">
          <a:extLst>
            <a:ext uri="{FF2B5EF4-FFF2-40B4-BE49-F238E27FC236}">
              <a16:creationId xmlns:a16="http://schemas.microsoft.com/office/drawing/2014/main" id="{1EEECE16-24D9-4508-90CF-FA72823C4A46}"/>
            </a:ext>
          </a:extLst>
        </xdr:cNvPr>
        <xdr:cNvSpPr/>
      </xdr:nvSpPr>
      <xdr:spPr>
        <a:xfrm>
          <a:off x="6921500" y="1809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5A6C058-1634-44DF-9A69-D6F420DBB77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764400E-3A44-4CD1-A684-CDBAE1330C5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52526E9-8490-4BDF-B777-2C9E0F9819F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D297B43-2C0A-4FEA-ABF9-46AA6CBAD0F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1DCB751-3341-4CAD-A266-D808598114C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170588</xdr:rowOff>
    </xdr:from>
    <xdr:to>
      <xdr:col>55</xdr:col>
      <xdr:colOff>50800</xdr:colOff>
      <xdr:row>106</xdr:row>
      <xdr:rowOff>100738</xdr:rowOff>
    </xdr:to>
    <xdr:sp macro="" textlink="">
      <xdr:nvSpPr>
        <xdr:cNvPr id="475" name="楕円 474">
          <a:extLst>
            <a:ext uri="{FF2B5EF4-FFF2-40B4-BE49-F238E27FC236}">
              <a16:creationId xmlns:a16="http://schemas.microsoft.com/office/drawing/2014/main" id="{AFFE7FBC-B500-4C86-9C39-D09809903CC4}"/>
            </a:ext>
          </a:extLst>
        </xdr:cNvPr>
        <xdr:cNvSpPr/>
      </xdr:nvSpPr>
      <xdr:spPr>
        <a:xfrm>
          <a:off x="10426700" y="1817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149015</xdr:rowOff>
    </xdr:from>
    <xdr:ext cx="599010" cy="259045"/>
    <xdr:sp macro="" textlink="">
      <xdr:nvSpPr>
        <xdr:cNvPr id="476" name="【港湾・漁港】&#10;一人当たり有形固定資産（償却資産）額該当値テキスト">
          <a:extLst>
            <a:ext uri="{FF2B5EF4-FFF2-40B4-BE49-F238E27FC236}">
              <a16:creationId xmlns:a16="http://schemas.microsoft.com/office/drawing/2014/main" id="{7626997A-E8B7-4708-B611-3A6AAE2EB222}"/>
            </a:ext>
          </a:extLst>
        </xdr:cNvPr>
        <xdr:cNvSpPr txBox="1"/>
      </xdr:nvSpPr>
      <xdr:spPr>
        <a:xfrm>
          <a:off x="10515600" y="1815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10043</xdr:rowOff>
    </xdr:from>
    <xdr:to>
      <xdr:col>50</xdr:col>
      <xdr:colOff>165100</xdr:colOff>
      <xdr:row>106</xdr:row>
      <xdr:rowOff>111643</xdr:rowOff>
    </xdr:to>
    <xdr:sp macro="" textlink="">
      <xdr:nvSpPr>
        <xdr:cNvPr id="477" name="楕円 476">
          <a:extLst>
            <a:ext uri="{FF2B5EF4-FFF2-40B4-BE49-F238E27FC236}">
              <a16:creationId xmlns:a16="http://schemas.microsoft.com/office/drawing/2014/main" id="{60E97EA9-CC70-4BD1-B0B8-FD8290F353A3}"/>
            </a:ext>
          </a:extLst>
        </xdr:cNvPr>
        <xdr:cNvSpPr/>
      </xdr:nvSpPr>
      <xdr:spPr>
        <a:xfrm>
          <a:off x="9588500" y="1818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49938</xdr:rowOff>
    </xdr:from>
    <xdr:to>
      <xdr:col>55</xdr:col>
      <xdr:colOff>0</xdr:colOff>
      <xdr:row>106</xdr:row>
      <xdr:rowOff>60843</xdr:rowOff>
    </xdr:to>
    <xdr:cxnSp macro="">
      <xdr:nvCxnSpPr>
        <xdr:cNvPr id="478" name="直線コネクタ 477">
          <a:extLst>
            <a:ext uri="{FF2B5EF4-FFF2-40B4-BE49-F238E27FC236}">
              <a16:creationId xmlns:a16="http://schemas.microsoft.com/office/drawing/2014/main" id="{6104F36F-BE9A-4872-8B9E-360DD41462BF}"/>
            </a:ext>
          </a:extLst>
        </xdr:cNvPr>
        <xdr:cNvCxnSpPr/>
      </xdr:nvCxnSpPr>
      <xdr:spPr>
        <a:xfrm flipV="1">
          <a:off x="9639300" y="18223638"/>
          <a:ext cx="838200" cy="1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18121</xdr:rowOff>
    </xdr:from>
    <xdr:to>
      <xdr:col>46</xdr:col>
      <xdr:colOff>38100</xdr:colOff>
      <xdr:row>106</xdr:row>
      <xdr:rowOff>119721</xdr:rowOff>
    </xdr:to>
    <xdr:sp macro="" textlink="">
      <xdr:nvSpPr>
        <xdr:cNvPr id="479" name="楕円 478">
          <a:extLst>
            <a:ext uri="{FF2B5EF4-FFF2-40B4-BE49-F238E27FC236}">
              <a16:creationId xmlns:a16="http://schemas.microsoft.com/office/drawing/2014/main" id="{80034551-D230-4DD8-871C-E394084FC91B}"/>
            </a:ext>
          </a:extLst>
        </xdr:cNvPr>
        <xdr:cNvSpPr/>
      </xdr:nvSpPr>
      <xdr:spPr>
        <a:xfrm>
          <a:off x="8699500" y="181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60843</xdr:rowOff>
    </xdr:from>
    <xdr:to>
      <xdr:col>50</xdr:col>
      <xdr:colOff>114300</xdr:colOff>
      <xdr:row>106</xdr:row>
      <xdr:rowOff>68921</xdr:rowOff>
    </xdr:to>
    <xdr:cxnSp macro="">
      <xdr:nvCxnSpPr>
        <xdr:cNvPr id="480" name="直線コネクタ 479">
          <a:extLst>
            <a:ext uri="{FF2B5EF4-FFF2-40B4-BE49-F238E27FC236}">
              <a16:creationId xmlns:a16="http://schemas.microsoft.com/office/drawing/2014/main" id="{17244933-BB4E-472D-BD91-19E83B44B113}"/>
            </a:ext>
          </a:extLst>
        </xdr:cNvPr>
        <xdr:cNvCxnSpPr/>
      </xdr:nvCxnSpPr>
      <xdr:spPr>
        <a:xfrm flipV="1">
          <a:off x="8750300" y="18234543"/>
          <a:ext cx="88900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34909</xdr:rowOff>
    </xdr:from>
    <xdr:to>
      <xdr:col>41</xdr:col>
      <xdr:colOff>101600</xdr:colOff>
      <xdr:row>106</xdr:row>
      <xdr:rowOff>136509</xdr:rowOff>
    </xdr:to>
    <xdr:sp macro="" textlink="">
      <xdr:nvSpPr>
        <xdr:cNvPr id="481" name="楕円 480">
          <a:extLst>
            <a:ext uri="{FF2B5EF4-FFF2-40B4-BE49-F238E27FC236}">
              <a16:creationId xmlns:a16="http://schemas.microsoft.com/office/drawing/2014/main" id="{BB5A591F-B57E-456A-B6A4-FFCDE8232D4D}"/>
            </a:ext>
          </a:extLst>
        </xdr:cNvPr>
        <xdr:cNvSpPr/>
      </xdr:nvSpPr>
      <xdr:spPr>
        <a:xfrm>
          <a:off x="7810500" y="182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68921</xdr:rowOff>
    </xdr:from>
    <xdr:to>
      <xdr:col>45</xdr:col>
      <xdr:colOff>177800</xdr:colOff>
      <xdr:row>106</xdr:row>
      <xdr:rowOff>85709</xdr:rowOff>
    </xdr:to>
    <xdr:cxnSp macro="">
      <xdr:nvCxnSpPr>
        <xdr:cNvPr id="482" name="直線コネクタ 481">
          <a:extLst>
            <a:ext uri="{FF2B5EF4-FFF2-40B4-BE49-F238E27FC236}">
              <a16:creationId xmlns:a16="http://schemas.microsoft.com/office/drawing/2014/main" id="{AF88A296-BD94-4EC3-B8B6-613D6ED0F35B}"/>
            </a:ext>
          </a:extLst>
        </xdr:cNvPr>
        <xdr:cNvCxnSpPr/>
      </xdr:nvCxnSpPr>
      <xdr:spPr>
        <a:xfrm flipV="1">
          <a:off x="7861300" y="18242621"/>
          <a:ext cx="889000" cy="1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47237</xdr:rowOff>
    </xdr:from>
    <xdr:to>
      <xdr:col>36</xdr:col>
      <xdr:colOff>165100</xdr:colOff>
      <xdr:row>106</xdr:row>
      <xdr:rowOff>148837</xdr:rowOff>
    </xdr:to>
    <xdr:sp macro="" textlink="">
      <xdr:nvSpPr>
        <xdr:cNvPr id="483" name="楕円 482">
          <a:extLst>
            <a:ext uri="{FF2B5EF4-FFF2-40B4-BE49-F238E27FC236}">
              <a16:creationId xmlns:a16="http://schemas.microsoft.com/office/drawing/2014/main" id="{98E9204F-6489-4816-BF5F-E2B1E9A9C9C6}"/>
            </a:ext>
          </a:extLst>
        </xdr:cNvPr>
        <xdr:cNvSpPr/>
      </xdr:nvSpPr>
      <xdr:spPr>
        <a:xfrm>
          <a:off x="6921500" y="1822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85709</xdr:rowOff>
    </xdr:from>
    <xdr:to>
      <xdr:col>41</xdr:col>
      <xdr:colOff>50800</xdr:colOff>
      <xdr:row>106</xdr:row>
      <xdr:rowOff>98037</xdr:rowOff>
    </xdr:to>
    <xdr:cxnSp macro="">
      <xdr:nvCxnSpPr>
        <xdr:cNvPr id="484" name="直線コネクタ 483">
          <a:extLst>
            <a:ext uri="{FF2B5EF4-FFF2-40B4-BE49-F238E27FC236}">
              <a16:creationId xmlns:a16="http://schemas.microsoft.com/office/drawing/2014/main" id="{E92B7743-DC52-4B45-9C3A-F166C8AA1704}"/>
            </a:ext>
          </a:extLst>
        </xdr:cNvPr>
        <xdr:cNvCxnSpPr/>
      </xdr:nvCxnSpPr>
      <xdr:spPr>
        <a:xfrm flipV="1">
          <a:off x="6972300" y="18259409"/>
          <a:ext cx="889000" cy="1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103</xdr:row>
      <xdr:rowOff>164318</xdr:rowOff>
    </xdr:from>
    <xdr:ext cx="690189" cy="259045"/>
    <xdr:sp macro="" textlink="">
      <xdr:nvSpPr>
        <xdr:cNvPr id="485" name="n_1aveValue【港湾・漁港】&#10;一人当たり有形固定資産（償却資産）額">
          <a:extLst>
            <a:ext uri="{FF2B5EF4-FFF2-40B4-BE49-F238E27FC236}">
              <a16:creationId xmlns:a16="http://schemas.microsoft.com/office/drawing/2014/main" id="{DDE80DE0-56B2-4079-A7C1-707C79CCDB7B}"/>
            </a:ext>
          </a:extLst>
        </xdr:cNvPr>
        <xdr:cNvSpPr txBox="1"/>
      </xdr:nvSpPr>
      <xdr:spPr>
        <a:xfrm>
          <a:off x="9281505" y="178236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12422</xdr:rowOff>
    </xdr:from>
    <xdr:ext cx="690189" cy="259045"/>
    <xdr:sp macro="" textlink="">
      <xdr:nvSpPr>
        <xdr:cNvPr id="486" name="n_2aveValue【港湾・漁港】&#10;一人当たり有形固定資産（償却資産）額">
          <a:extLst>
            <a:ext uri="{FF2B5EF4-FFF2-40B4-BE49-F238E27FC236}">
              <a16:creationId xmlns:a16="http://schemas.microsoft.com/office/drawing/2014/main" id="{F11BA028-BDFA-4054-ADCC-8999207FF15F}"/>
            </a:ext>
          </a:extLst>
        </xdr:cNvPr>
        <xdr:cNvSpPr txBox="1"/>
      </xdr:nvSpPr>
      <xdr:spPr>
        <a:xfrm>
          <a:off x="8405205" y="178432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104</xdr:row>
      <xdr:rowOff>26140</xdr:rowOff>
    </xdr:from>
    <xdr:ext cx="690189" cy="259045"/>
    <xdr:sp macro="" textlink="">
      <xdr:nvSpPr>
        <xdr:cNvPr id="487" name="n_3aveValue【港湾・漁港】&#10;一人当たり有形固定資産（償却資産）額">
          <a:extLst>
            <a:ext uri="{FF2B5EF4-FFF2-40B4-BE49-F238E27FC236}">
              <a16:creationId xmlns:a16="http://schemas.microsoft.com/office/drawing/2014/main" id="{A4209808-8B2B-457D-A838-AE0EA7B98C99}"/>
            </a:ext>
          </a:extLst>
        </xdr:cNvPr>
        <xdr:cNvSpPr txBox="1"/>
      </xdr:nvSpPr>
      <xdr:spPr>
        <a:xfrm>
          <a:off x="7516205" y="178569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42432</xdr:rowOff>
    </xdr:from>
    <xdr:ext cx="599010" cy="259045"/>
    <xdr:sp macro="" textlink="">
      <xdr:nvSpPr>
        <xdr:cNvPr id="488" name="n_4aveValue【港湾・漁港】&#10;一人当たり有形固定資産（償却資産）額">
          <a:extLst>
            <a:ext uri="{FF2B5EF4-FFF2-40B4-BE49-F238E27FC236}">
              <a16:creationId xmlns:a16="http://schemas.microsoft.com/office/drawing/2014/main" id="{2520D7D4-DB58-40CF-B9F4-5049FEA2FF44}"/>
            </a:ext>
          </a:extLst>
        </xdr:cNvPr>
        <xdr:cNvSpPr txBox="1"/>
      </xdr:nvSpPr>
      <xdr:spPr>
        <a:xfrm>
          <a:off x="6672795" y="178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102770</xdr:rowOff>
    </xdr:from>
    <xdr:ext cx="599010" cy="259045"/>
    <xdr:sp macro="" textlink="">
      <xdr:nvSpPr>
        <xdr:cNvPr id="489" name="n_1mainValue【港湾・漁港】&#10;一人当たり有形固定資産（償却資産）額">
          <a:extLst>
            <a:ext uri="{FF2B5EF4-FFF2-40B4-BE49-F238E27FC236}">
              <a16:creationId xmlns:a16="http://schemas.microsoft.com/office/drawing/2014/main" id="{E0740A5A-E2AB-49BD-81F7-2F04DD8437DB}"/>
            </a:ext>
          </a:extLst>
        </xdr:cNvPr>
        <xdr:cNvSpPr txBox="1"/>
      </xdr:nvSpPr>
      <xdr:spPr>
        <a:xfrm>
          <a:off x="9327095" y="1827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110848</xdr:rowOff>
    </xdr:from>
    <xdr:ext cx="599010" cy="259045"/>
    <xdr:sp macro="" textlink="">
      <xdr:nvSpPr>
        <xdr:cNvPr id="490" name="n_2mainValue【港湾・漁港】&#10;一人当たり有形固定資産（償却資産）額">
          <a:extLst>
            <a:ext uri="{FF2B5EF4-FFF2-40B4-BE49-F238E27FC236}">
              <a16:creationId xmlns:a16="http://schemas.microsoft.com/office/drawing/2014/main" id="{A209869E-FA58-404C-866B-0C657C159A98}"/>
            </a:ext>
          </a:extLst>
        </xdr:cNvPr>
        <xdr:cNvSpPr txBox="1"/>
      </xdr:nvSpPr>
      <xdr:spPr>
        <a:xfrm>
          <a:off x="8450795" y="182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127636</xdr:rowOff>
    </xdr:from>
    <xdr:ext cx="599010" cy="259045"/>
    <xdr:sp macro="" textlink="">
      <xdr:nvSpPr>
        <xdr:cNvPr id="491" name="n_3mainValue【港湾・漁港】&#10;一人当たり有形固定資産（償却資産）額">
          <a:extLst>
            <a:ext uri="{FF2B5EF4-FFF2-40B4-BE49-F238E27FC236}">
              <a16:creationId xmlns:a16="http://schemas.microsoft.com/office/drawing/2014/main" id="{2BB16B47-2863-4D7D-9C48-7A07FD725941}"/>
            </a:ext>
          </a:extLst>
        </xdr:cNvPr>
        <xdr:cNvSpPr txBox="1"/>
      </xdr:nvSpPr>
      <xdr:spPr>
        <a:xfrm>
          <a:off x="7561795" y="1830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139964</xdr:rowOff>
    </xdr:from>
    <xdr:ext cx="599010" cy="259045"/>
    <xdr:sp macro="" textlink="">
      <xdr:nvSpPr>
        <xdr:cNvPr id="492" name="n_4mainValue【港湾・漁港】&#10;一人当たり有形固定資産（償却資産）額">
          <a:extLst>
            <a:ext uri="{FF2B5EF4-FFF2-40B4-BE49-F238E27FC236}">
              <a16:creationId xmlns:a16="http://schemas.microsoft.com/office/drawing/2014/main" id="{7FE09407-7FD0-40DF-B457-FE5650821664}"/>
            </a:ext>
          </a:extLst>
        </xdr:cNvPr>
        <xdr:cNvSpPr txBox="1"/>
      </xdr:nvSpPr>
      <xdr:spPr>
        <a:xfrm>
          <a:off x="6672795" y="1831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8649B10-ABF6-44EB-A626-96436938803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72944AAB-33D6-4BEF-952C-DCA9750CE47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DE6CB25F-A674-4A6E-A30E-918D2809E1E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7273F514-0ACC-49B2-815B-5B9E563041D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9F40DB4-F058-479C-8B48-F954EA16B6E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D010F138-25B2-4700-9B23-06B30C93266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8A54353-D0D2-4416-8D39-252EA9367B5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FA940E4B-21D1-4318-AF62-38CDF1DF0E4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721A62F2-6FE8-4D61-803F-4C760FA7A5E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D71EC163-269E-46A7-A0B9-8B3E5A50233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ACA4A11A-39AB-4065-A417-412AC048DD4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BB48E389-D5C6-47E3-9695-9EC86154750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02E2F10D-CA83-46DE-AA57-18030687BB1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E89E1391-CD34-41BA-AE13-06C9BFE34BA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E1A0E643-2C89-4738-B50E-C1573FF46F1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F960DBB5-4A89-4E00-993F-F66EB2ADBF6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7149E3A7-92C1-4DB5-ADE8-CF4FC239174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699F9627-3A0B-49D2-8B4B-BB91C218548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59A45C7A-4B32-443C-BEF8-4D1018418A4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F0D94A49-90A3-45CB-BD8D-B16572193A0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7C4FB6E2-83EE-470C-9B03-DD88E56E3BD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95B0852C-EDF4-4590-8CC8-06E35239F0D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3CA9FF5A-AD34-4272-BD2E-1354E89A946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D0B36D9B-6677-4713-8C04-7B40660D398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114300</xdr:rowOff>
    </xdr:from>
    <xdr:to>
      <xdr:col>85</xdr:col>
      <xdr:colOff>126364</xdr:colOff>
      <xdr:row>42</xdr:row>
      <xdr:rowOff>38100</xdr:rowOff>
    </xdr:to>
    <xdr:cxnSp macro="">
      <xdr:nvCxnSpPr>
        <xdr:cNvPr id="517" name="直線コネクタ 516">
          <a:extLst>
            <a:ext uri="{FF2B5EF4-FFF2-40B4-BE49-F238E27FC236}">
              <a16:creationId xmlns:a16="http://schemas.microsoft.com/office/drawing/2014/main" id="{40506DE3-FE9C-45D0-844D-1E29C22FE4A2}"/>
            </a:ext>
          </a:extLst>
        </xdr:cNvPr>
        <xdr:cNvCxnSpPr/>
      </xdr:nvCxnSpPr>
      <xdr:spPr>
        <a:xfrm flipV="1">
          <a:off x="16318864" y="594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F6A06F82-A706-4409-8100-924536F5EBB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a:extLst>
            <a:ext uri="{FF2B5EF4-FFF2-40B4-BE49-F238E27FC236}">
              <a16:creationId xmlns:a16="http://schemas.microsoft.com/office/drawing/2014/main" id="{47761B9B-6E84-4DB6-AEE1-B1E0B6C0C6E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60977</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6A8E264A-101C-4CB0-875F-0000CC285122}"/>
            </a:ext>
          </a:extLst>
        </xdr:cNvPr>
        <xdr:cNvSpPr txBox="1"/>
      </xdr:nvSpPr>
      <xdr:spPr>
        <a:xfrm>
          <a:off x="16357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521" name="直線コネクタ 520">
          <a:extLst>
            <a:ext uri="{FF2B5EF4-FFF2-40B4-BE49-F238E27FC236}">
              <a16:creationId xmlns:a16="http://schemas.microsoft.com/office/drawing/2014/main" id="{F3C36176-F4CB-477C-AF38-9A6EA52ACC4A}"/>
            </a:ext>
          </a:extLst>
        </xdr:cNvPr>
        <xdr:cNvCxnSpPr/>
      </xdr:nvCxnSpPr>
      <xdr:spPr>
        <a:xfrm>
          <a:off x="16230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55897</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511C96AA-9D0F-443D-A29D-8BCBFF6763FE}"/>
            </a:ext>
          </a:extLst>
        </xdr:cNvPr>
        <xdr:cNvSpPr txBox="1"/>
      </xdr:nvSpPr>
      <xdr:spPr>
        <a:xfrm>
          <a:off x="16357600" y="622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523" name="フローチャート: 判断 522">
          <a:extLst>
            <a:ext uri="{FF2B5EF4-FFF2-40B4-BE49-F238E27FC236}">
              <a16:creationId xmlns:a16="http://schemas.microsoft.com/office/drawing/2014/main" id="{8AB76D32-94AC-4F63-8E69-C4B9B06C3E32}"/>
            </a:ext>
          </a:extLst>
        </xdr:cNvPr>
        <xdr:cNvSpPr/>
      </xdr:nvSpPr>
      <xdr:spPr>
        <a:xfrm>
          <a:off x="162687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4" name="フローチャート: 判断 523">
          <a:extLst>
            <a:ext uri="{FF2B5EF4-FFF2-40B4-BE49-F238E27FC236}">
              <a16:creationId xmlns:a16="http://schemas.microsoft.com/office/drawing/2014/main" id="{38FB6A4E-5EB6-48F2-B760-45EF55C0E2EF}"/>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525" name="フローチャート: 判断 524">
          <a:extLst>
            <a:ext uri="{FF2B5EF4-FFF2-40B4-BE49-F238E27FC236}">
              <a16:creationId xmlns:a16="http://schemas.microsoft.com/office/drawing/2014/main" id="{58A51018-ED64-46D7-BE77-36CEFDCE83EC}"/>
            </a:ext>
          </a:extLst>
        </xdr:cNvPr>
        <xdr:cNvSpPr/>
      </xdr:nvSpPr>
      <xdr:spPr>
        <a:xfrm>
          <a:off x="14541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526" name="フローチャート: 判断 525">
          <a:extLst>
            <a:ext uri="{FF2B5EF4-FFF2-40B4-BE49-F238E27FC236}">
              <a16:creationId xmlns:a16="http://schemas.microsoft.com/office/drawing/2014/main" id="{1E8FD855-8489-42C8-883D-1FC0E73858EE}"/>
            </a:ext>
          </a:extLst>
        </xdr:cNvPr>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527" name="フローチャート: 判断 526">
          <a:extLst>
            <a:ext uri="{FF2B5EF4-FFF2-40B4-BE49-F238E27FC236}">
              <a16:creationId xmlns:a16="http://schemas.microsoft.com/office/drawing/2014/main" id="{3AD553CE-9949-441B-BA02-49F70436E938}"/>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2A16280-9052-421A-AD4C-F0C6D60BBD7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38B8FBE-7EA5-4B5F-86DD-A81D4900C05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F44D523-4987-4ADB-80DE-CC1F4C20637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01242ED-BF8A-452E-890D-918FA6E8CCD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E3834D9-BCAF-46CB-8D7F-B68FC88A8F5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533" name="楕円 532">
          <a:extLst>
            <a:ext uri="{FF2B5EF4-FFF2-40B4-BE49-F238E27FC236}">
              <a16:creationId xmlns:a16="http://schemas.microsoft.com/office/drawing/2014/main" id="{4156B250-F552-45E7-B6A7-16CCFC275412}"/>
            </a:ext>
          </a:extLst>
        </xdr:cNvPr>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534" name="【認定こども園・幼稚園・保育所】&#10;有形固定資産減価償却率該当値テキスト">
          <a:extLst>
            <a:ext uri="{FF2B5EF4-FFF2-40B4-BE49-F238E27FC236}">
              <a16:creationId xmlns:a16="http://schemas.microsoft.com/office/drawing/2014/main" id="{17DD0C1C-6601-48DF-941D-F17F089A79DB}"/>
            </a:ext>
          </a:extLst>
        </xdr:cNvPr>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535" name="楕円 534">
          <a:extLst>
            <a:ext uri="{FF2B5EF4-FFF2-40B4-BE49-F238E27FC236}">
              <a16:creationId xmlns:a16="http://schemas.microsoft.com/office/drawing/2014/main" id="{A5C516BF-68B0-41FF-8C11-B115A2BF06D2}"/>
            </a:ext>
          </a:extLst>
        </xdr:cNvPr>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536" name="直線コネクタ 535">
          <a:extLst>
            <a:ext uri="{FF2B5EF4-FFF2-40B4-BE49-F238E27FC236}">
              <a16:creationId xmlns:a16="http://schemas.microsoft.com/office/drawing/2014/main" id="{CF7DEC1C-E574-4FE2-B7A1-46214F6408D6}"/>
            </a:ext>
          </a:extLst>
        </xdr:cNvPr>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537" name="楕円 536">
          <a:extLst>
            <a:ext uri="{FF2B5EF4-FFF2-40B4-BE49-F238E27FC236}">
              <a16:creationId xmlns:a16="http://schemas.microsoft.com/office/drawing/2014/main" id="{263A1590-319D-4BF5-880B-5C5D48424029}"/>
            </a:ext>
          </a:extLst>
        </xdr:cNvPr>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538" name="直線コネクタ 537">
          <a:extLst>
            <a:ext uri="{FF2B5EF4-FFF2-40B4-BE49-F238E27FC236}">
              <a16:creationId xmlns:a16="http://schemas.microsoft.com/office/drawing/2014/main" id="{C3096B18-0191-458E-B547-865A249A8BA2}"/>
            </a:ext>
          </a:extLst>
        </xdr:cNvPr>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539" name="楕円 538">
          <a:extLst>
            <a:ext uri="{FF2B5EF4-FFF2-40B4-BE49-F238E27FC236}">
              <a16:creationId xmlns:a16="http://schemas.microsoft.com/office/drawing/2014/main" id="{2A0A26EA-2B4B-4D3C-B8F7-0A437BD81AC5}"/>
            </a:ext>
          </a:extLst>
        </xdr:cNvPr>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540" name="直線コネクタ 539">
          <a:extLst>
            <a:ext uri="{FF2B5EF4-FFF2-40B4-BE49-F238E27FC236}">
              <a16:creationId xmlns:a16="http://schemas.microsoft.com/office/drawing/2014/main" id="{7AB2B65D-5F1C-4286-B45D-3FFFD676A969}"/>
            </a:ext>
          </a:extLst>
        </xdr:cNvPr>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541" name="楕円 540">
          <a:extLst>
            <a:ext uri="{FF2B5EF4-FFF2-40B4-BE49-F238E27FC236}">
              <a16:creationId xmlns:a16="http://schemas.microsoft.com/office/drawing/2014/main" id="{ACF38917-468D-4BA9-9DF2-5929E87DC7CB}"/>
            </a:ext>
          </a:extLst>
        </xdr:cNvPr>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38100</xdr:rowOff>
    </xdr:from>
    <xdr:to>
      <xdr:col>71</xdr:col>
      <xdr:colOff>177800</xdr:colOff>
      <xdr:row>42</xdr:row>
      <xdr:rowOff>38100</xdr:rowOff>
    </xdr:to>
    <xdr:cxnSp macro="">
      <xdr:nvCxnSpPr>
        <xdr:cNvPr id="542" name="直線コネクタ 541">
          <a:extLst>
            <a:ext uri="{FF2B5EF4-FFF2-40B4-BE49-F238E27FC236}">
              <a16:creationId xmlns:a16="http://schemas.microsoft.com/office/drawing/2014/main" id="{2120FF80-1BBA-45A3-ADB6-F198CA54ECF5}"/>
            </a:ext>
          </a:extLst>
        </xdr:cNvPr>
        <xdr:cNvCxnSpPr/>
      </xdr:nvCxnSpPr>
      <xdr:spPr>
        <a:xfrm>
          <a:off x="12814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EBE2620A-AB72-4BAC-8CF3-0C381AA04A62}"/>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21607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194050C8-DE9D-48F1-AC98-82114E89BD53}"/>
            </a:ext>
          </a:extLst>
        </xdr:cNvPr>
        <xdr:cNvSpPr txBox="1"/>
      </xdr:nvSpPr>
      <xdr:spPr>
        <a:xfrm>
          <a:off x="14389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22EFB6FB-717F-4DD2-AC5C-E026BD07C37B}"/>
            </a:ext>
          </a:extLst>
        </xdr:cNvPr>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30CE303F-1B6F-4FEC-AB1E-E01314EC7F46}"/>
            </a:ext>
          </a:extLst>
        </xdr:cNvPr>
        <xdr:cNvSpPr txBox="1"/>
      </xdr:nvSpPr>
      <xdr:spPr>
        <a:xfrm>
          <a:off x="12611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547" name="n_1mainValue【認定こども園・幼稚園・保育所】&#10;有形固定資産減価償却率">
          <a:extLst>
            <a:ext uri="{FF2B5EF4-FFF2-40B4-BE49-F238E27FC236}">
              <a16:creationId xmlns:a16="http://schemas.microsoft.com/office/drawing/2014/main" id="{CD83356E-6D52-4EDC-B421-99DD46F5EC7D}"/>
            </a:ext>
          </a:extLst>
        </xdr:cNvPr>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548" name="n_2mainValue【認定こども園・幼稚園・保育所】&#10;有形固定資産減価償却率">
          <a:extLst>
            <a:ext uri="{FF2B5EF4-FFF2-40B4-BE49-F238E27FC236}">
              <a16:creationId xmlns:a16="http://schemas.microsoft.com/office/drawing/2014/main" id="{3748DBF1-4B88-46D3-832D-2A538FE5A9AA}"/>
            </a:ext>
          </a:extLst>
        </xdr:cNvPr>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549" name="n_3mainValue【認定こども園・幼稚園・保育所】&#10;有形固定資産減価償却率">
          <a:extLst>
            <a:ext uri="{FF2B5EF4-FFF2-40B4-BE49-F238E27FC236}">
              <a16:creationId xmlns:a16="http://schemas.microsoft.com/office/drawing/2014/main" id="{A44ECEAD-276B-4AA9-8B51-06288A41AE90}"/>
            </a:ext>
          </a:extLst>
        </xdr:cNvPr>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550" name="n_4mainValue【認定こども園・幼稚園・保育所】&#10;有形固定資産減価償却率">
          <a:extLst>
            <a:ext uri="{FF2B5EF4-FFF2-40B4-BE49-F238E27FC236}">
              <a16:creationId xmlns:a16="http://schemas.microsoft.com/office/drawing/2014/main" id="{3081CAFB-B55E-47A1-A478-BDC83911FB0D}"/>
            </a:ext>
          </a:extLst>
        </xdr:cNvPr>
        <xdr:cNvSpPr txBox="1"/>
      </xdr:nvSpPr>
      <xdr:spPr>
        <a:xfrm>
          <a:off x="1257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48CBB913-BC57-4AA2-AFE2-4C4A70F435E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A5ED6904-30BE-4FF8-8E3E-3A4665A3120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C0D36A08-204C-498D-9F46-DE1D79082C2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EF065104-14E3-40C1-805C-6A355BFCDF4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9B93863D-C863-4B9D-8349-E2B31EEF853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4455BF79-AF83-4178-B56F-68191EF4C99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BCD84BF8-DE8F-488D-8AFF-751021CD19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906C7C40-0847-4D98-85C9-FD31352BB0C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2649DC83-3A74-441B-8BAF-9E4B6B9900B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4FCFD775-D9F7-4C8D-8502-FFB1F015F9B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0B989907-7983-4C00-9C96-B951F0C8014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65E8A0A4-5528-442A-85C7-3A560AFBAF7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606433E7-1EE7-4105-B618-2CE42C7CADD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52B94606-72C4-4AC6-A29B-F2E9BB5EC65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00D6B8A6-781F-4CD8-9402-6849611EA96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95E81C2F-C0A8-4DF7-845C-4A868174C64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107446AB-9E11-494F-82FE-05EAC9A53FB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0D6B669C-4B11-431E-991A-85E7EAC92E0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C9E23D43-2BF4-42F2-853C-D3324D6AF89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696C592A-1809-40D0-B76F-E91528044DD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BA9EA7C-0CC8-46B6-93F3-77D7BD842E2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45CC8AD1-A186-4B05-83BF-31D85DCD8BA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0CF8F8A0-8535-4CC8-BE70-54856116C53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41</xdr:row>
      <xdr:rowOff>156210</xdr:rowOff>
    </xdr:to>
    <xdr:cxnSp macro="">
      <xdr:nvCxnSpPr>
        <xdr:cNvPr id="574" name="直線コネクタ 573">
          <a:extLst>
            <a:ext uri="{FF2B5EF4-FFF2-40B4-BE49-F238E27FC236}">
              <a16:creationId xmlns:a16="http://schemas.microsoft.com/office/drawing/2014/main" id="{62E42FD7-EBA8-43C8-854F-DA5540784CFC}"/>
            </a:ext>
          </a:extLst>
        </xdr:cNvPr>
        <xdr:cNvCxnSpPr/>
      </xdr:nvCxnSpPr>
      <xdr:spPr>
        <a:xfrm flipV="1">
          <a:off x="22160864" y="59055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3C8EDFAF-35A8-4A10-89A6-51B510EB66C6}"/>
            </a:ext>
          </a:extLst>
        </xdr:cNvPr>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576" name="直線コネクタ 575">
          <a:extLst>
            <a:ext uri="{FF2B5EF4-FFF2-40B4-BE49-F238E27FC236}">
              <a16:creationId xmlns:a16="http://schemas.microsoft.com/office/drawing/2014/main" id="{28015CCE-048E-43E6-AA20-3AB9BC7C0E2D}"/>
            </a:ext>
          </a:extLst>
        </xdr:cNvPr>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3EF35DBA-5F85-4F63-9DFF-7D87FEDE8B2E}"/>
            </a:ext>
          </a:extLst>
        </xdr:cNvPr>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578" name="直線コネクタ 577">
          <a:extLst>
            <a:ext uri="{FF2B5EF4-FFF2-40B4-BE49-F238E27FC236}">
              <a16:creationId xmlns:a16="http://schemas.microsoft.com/office/drawing/2014/main" id="{AB6B4FB8-A25F-4D89-B958-E1C5A869A16A}"/>
            </a:ext>
          </a:extLst>
        </xdr:cNvPr>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96688224-F43D-4C69-8D90-012597A77C19}"/>
            </a:ext>
          </a:extLst>
        </xdr:cNvPr>
        <xdr:cNvSpPr txBox="1"/>
      </xdr:nvSpPr>
      <xdr:spPr>
        <a:xfrm>
          <a:off x="221996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580" name="フローチャート: 判断 579">
          <a:extLst>
            <a:ext uri="{FF2B5EF4-FFF2-40B4-BE49-F238E27FC236}">
              <a16:creationId xmlns:a16="http://schemas.microsoft.com/office/drawing/2014/main" id="{F93F6A05-532C-473A-86F8-E28E7702B8F3}"/>
            </a:ext>
          </a:extLst>
        </xdr:cNvPr>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581" name="フローチャート: 判断 580">
          <a:extLst>
            <a:ext uri="{FF2B5EF4-FFF2-40B4-BE49-F238E27FC236}">
              <a16:creationId xmlns:a16="http://schemas.microsoft.com/office/drawing/2014/main" id="{B3401BA3-1AA7-42A6-87B6-294018DC7035}"/>
            </a:ext>
          </a:extLst>
        </xdr:cNvPr>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582" name="フローチャート: 判断 581">
          <a:extLst>
            <a:ext uri="{FF2B5EF4-FFF2-40B4-BE49-F238E27FC236}">
              <a16:creationId xmlns:a16="http://schemas.microsoft.com/office/drawing/2014/main" id="{40BC2078-9D61-41A6-AA60-1C1F6C100F3F}"/>
            </a:ext>
          </a:extLst>
        </xdr:cNvPr>
        <xdr:cNvSpPr/>
      </xdr:nvSpPr>
      <xdr:spPr>
        <a:xfrm>
          <a:off x="20383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583" name="フローチャート: 判断 582">
          <a:extLst>
            <a:ext uri="{FF2B5EF4-FFF2-40B4-BE49-F238E27FC236}">
              <a16:creationId xmlns:a16="http://schemas.microsoft.com/office/drawing/2014/main" id="{89826911-420B-4A9F-8A3C-FFA0B1820948}"/>
            </a:ext>
          </a:extLst>
        </xdr:cNvPr>
        <xdr:cNvSpPr/>
      </xdr:nvSpPr>
      <xdr:spPr>
        <a:xfrm>
          <a:off x="19494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164465</xdr:rowOff>
    </xdr:from>
    <xdr:to>
      <xdr:col>98</xdr:col>
      <xdr:colOff>38100</xdr:colOff>
      <xdr:row>39</xdr:row>
      <xdr:rowOff>94615</xdr:rowOff>
    </xdr:to>
    <xdr:sp macro="" textlink="">
      <xdr:nvSpPr>
        <xdr:cNvPr id="584" name="フローチャート: 判断 583">
          <a:extLst>
            <a:ext uri="{FF2B5EF4-FFF2-40B4-BE49-F238E27FC236}">
              <a16:creationId xmlns:a16="http://schemas.microsoft.com/office/drawing/2014/main" id="{F9D4F5EF-565B-4AF1-A270-C204823239DE}"/>
            </a:ext>
          </a:extLst>
        </xdr:cNvPr>
        <xdr:cNvSpPr/>
      </xdr:nvSpPr>
      <xdr:spPr>
        <a:xfrm>
          <a:off x="18605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105557D-C8F8-4F03-BD43-1A0715DF516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9A25E58-1C84-4D58-9384-55B32614114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AD177CE-6EEC-4F21-8FD7-3AD31912873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3663973-F49E-4262-8F7C-65DE2720A16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7AE0655-1219-4EC5-B7CE-74375A2A81B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105410</xdr:rowOff>
    </xdr:from>
    <xdr:to>
      <xdr:col>116</xdr:col>
      <xdr:colOff>114300</xdr:colOff>
      <xdr:row>42</xdr:row>
      <xdr:rowOff>35560</xdr:rowOff>
    </xdr:to>
    <xdr:sp macro="" textlink="">
      <xdr:nvSpPr>
        <xdr:cNvPr id="590" name="楕円 589">
          <a:extLst>
            <a:ext uri="{FF2B5EF4-FFF2-40B4-BE49-F238E27FC236}">
              <a16:creationId xmlns:a16="http://schemas.microsoft.com/office/drawing/2014/main" id="{AE8F84F4-B8C4-426D-AAD1-533C044114A8}"/>
            </a:ext>
          </a:extLst>
        </xdr:cNvPr>
        <xdr:cNvSpPr/>
      </xdr:nvSpPr>
      <xdr:spPr>
        <a:xfrm>
          <a:off x="221107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20337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132A08E1-A0C8-4FFB-AD77-99049A0B0993}"/>
            </a:ext>
          </a:extLst>
        </xdr:cNvPr>
        <xdr:cNvSpPr txBox="1"/>
      </xdr:nvSpPr>
      <xdr:spPr>
        <a:xfrm>
          <a:off x="22199600" y="704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107315</xdr:rowOff>
    </xdr:from>
    <xdr:to>
      <xdr:col>112</xdr:col>
      <xdr:colOff>38100</xdr:colOff>
      <xdr:row>42</xdr:row>
      <xdr:rowOff>37465</xdr:rowOff>
    </xdr:to>
    <xdr:sp macro="" textlink="">
      <xdr:nvSpPr>
        <xdr:cNvPr id="592" name="楕円 591">
          <a:extLst>
            <a:ext uri="{FF2B5EF4-FFF2-40B4-BE49-F238E27FC236}">
              <a16:creationId xmlns:a16="http://schemas.microsoft.com/office/drawing/2014/main" id="{D3DA286D-88B7-4A0B-81D9-65048396995F}"/>
            </a:ext>
          </a:extLst>
        </xdr:cNvPr>
        <xdr:cNvSpPr/>
      </xdr:nvSpPr>
      <xdr:spPr>
        <a:xfrm>
          <a:off x="21272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156210</xdr:rowOff>
    </xdr:from>
    <xdr:to>
      <xdr:col>116</xdr:col>
      <xdr:colOff>63500</xdr:colOff>
      <xdr:row>41</xdr:row>
      <xdr:rowOff>158115</xdr:rowOff>
    </xdr:to>
    <xdr:cxnSp macro="">
      <xdr:nvCxnSpPr>
        <xdr:cNvPr id="593" name="直線コネクタ 592">
          <a:extLst>
            <a:ext uri="{FF2B5EF4-FFF2-40B4-BE49-F238E27FC236}">
              <a16:creationId xmlns:a16="http://schemas.microsoft.com/office/drawing/2014/main" id="{A8B1A88A-0AA9-4124-85D6-82A2C079B265}"/>
            </a:ext>
          </a:extLst>
        </xdr:cNvPr>
        <xdr:cNvCxnSpPr/>
      </xdr:nvCxnSpPr>
      <xdr:spPr>
        <a:xfrm flipV="1">
          <a:off x="21323300" y="71856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107315</xdr:rowOff>
    </xdr:from>
    <xdr:to>
      <xdr:col>107</xdr:col>
      <xdr:colOff>101600</xdr:colOff>
      <xdr:row>42</xdr:row>
      <xdr:rowOff>37465</xdr:rowOff>
    </xdr:to>
    <xdr:sp macro="" textlink="">
      <xdr:nvSpPr>
        <xdr:cNvPr id="594" name="楕円 593">
          <a:extLst>
            <a:ext uri="{FF2B5EF4-FFF2-40B4-BE49-F238E27FC236}">
              <a16:creationId xmlns:a16="http://schemas.microsoft.com/office/drawing/2014/main" id="{C00FC687-3ED7-4C9E-A173-4763763BFEAB}"/>
            </a:ext>
          </a:extLst>
        </xdr:cNvPr>
        <xdr:cNvSpPr/>
      </xdr:nvSpPr>
      <xdr:spPr>
        <a:xfrm>
          <a:off x="20383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158115</xdr:rowOff>
    </xdr:from>
    <xdr:to>
      <xdr:col>111</xdr:col>
      <xdr:colOff>177800</xdr:colOff>
      <xdr:row>41</xdr:row>
      <xdr:rowOff>158115</xdr:rowOff>
    </xdr:to>
    <xdr:cxnSp macro="">
      <xdr:nvCxnSpPr>
        <xdr:cNvPr id="595" name="直線コネクタ 594">
          <a:extLst>
            <a:ext uri="{FF2B5EF4-FFF2-40B4-BE49-F238E27FC236}">
              <a16:creationId xmlns:a16="http://schemas.microsoft.com/office/drawing/2014/main" id="{B7A5AF92-79BB-4303-9293-F81062D95DF3}"/>
            </a:ext>
          </a:extLst>
        </xdr:cNvPr>
        <xdr:cNvCxnSpPr/>
      </xdr:nvCxnSpPr>
      <xdr:spPr>
        <a:xfrm>
          <a:off x="20434300" y="71875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109220</xdr:rowOff>
    </xdr:from>
    <xdr:to>
      <xdr:col>102</xdr:col>
      <xdr:colOff>165100</xdr:colOff>
      <xdr:row>42</xdr:row>
      <xdr:rowOff>39370</xdr:rowOff>
    </xdr:to>
    <xdr:sp macro="" textlink="">
      <xdr:nvSpPr>
        <xdr:cNvPr id="596" name="楕円 595">
          <a:extLst>
            <a:ext uri="{FF2B5EF4-FFF2-40B4-BE49-F238E27FC236}">
              <a16:creationId xmlns:a16="http://schemas.microsoft.com/office/drawing/2014/main" id="{422A85D3-3AE5-4930-B9EE-0D35C62E0BF5}"/>
            </a:ext>
          </a:extLst>
        </xdr:cNvPr>
        <xdr:cNvSpPr/>
      </xdr:nvSpPr>
      <xdr:spPr>
        <a:xfrm>
          <a:off x="19494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158115</xdr:rowOff>
    </xdr:from>
    <xdr:to>
      <xdr:col>107</xdr:col>
      <xdr:colOff>50800</xdr:colOff>
      <xdr:row>41</xdr:row>
      <xdr:rowOff>160020</xdr:rowOff>
    </xdr:to>
    <xdr:cxnSp macro="">
      <xdr:nvCxnSpPr>
        <xdr:cNvPr id="597" name="直線コネクタ 596">
          <a:extLst>
            <a:ext uri="{FF2B5EF4-FFF2-40B4-BE49-F238E27FC236}">
              <a16:creationId xmlns:a16="http://schemas.microsoft.com/office/drawing/2014/main" id="{C2214A88-7F4B-460C-A829-ECCD35C77FA0}"/>
            </a:ext>
          </a:extLst>
        </xdr:cNvPr>
        <xdr:cNvCxnSpPr/>
      </xdr:nvCxnSpPr>
      <xdr:spPr>
        <a:xfrm flipV="1">
          <a:off x="19545300" y="71875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109220</xdr:rowOff>
    </xdr:from>
    <xdr:to>
      <xdr:col>98</xdr:col>
      <xdr:colOff>38100</xdr:colOff>
      <xdr:row>42</xdr:row>
      <xdr:rowOff>39370</xdr:rowOff>
    </xdr:to>
    <xdr:sp macro="" textlink="">
      <xdr:nvSpPr>
        <xdr:cNvPr id="598" name="楕円 597">
          <a:extLst>
            <a:ext uri="{FF2B5EF4-FFF2-40B4-BE49-F238E27FC236}">
              <a16:creationId xmlns:a16="http://schemas.microsoft.com/office/drawing/2014/main" id="{360AE02A-334F-4FB0-A3B8-4BF603FB6657}"/>
            </a:ext>
          </a:extLst>
        </xdr:cNvPr>
        <xdr:cNvSpPr/>
      </xdr:nvSpPr>
      <xdr:spPr>
        <a:xfrm>
          <a:off x="18605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160020</xdr:rowOff>
    </xdr:from>
    <xdr:to>
      <xdr:col>102</xdr:col>
      <xdr:colOff>114300</xdr:colOff>
      <xdr:row>41</xdr:row>
      <xdr:rowOff>160020</xdr:rowOff>
    </xdr:to>
    <xdr:cxnSp macro="">
      <xdr:nvCxnSpPr>
        <xdr:cNvPr id="599" name="直線コネクタ 598">
          <a:extLst>
            <a:ext uri="{FF2B5EF4-FFF2-40B4-BE49-F238E27FC236}">
              <a16:creationId xmlns:a16="http://schemas.microsoft.com/office/drawing/2014/main" id="{DB001876-62DB-4C0C-8BB2-1A140F68E723}"/>
            </a:ext>
          </a:extLst>
        </xdr:cNvPr>
        <xdr:cNvCxnSpPr/>
      </xdr:nvCxnSpPr>
      <xdr:spPr>
        <a:xfrm>
          <a:off x="18656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71137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CB7A2B73-5C5E-4DA9-BDC9-433E848DFD3B}"/>
            </a:ext>
          </a:extLst>
        </xdr:cNvPr>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99712</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B60CC25F-41E7-4FA8-8A48-ED3650E75F6D}"/>
            </a:ext>
          </a:extLst>
        </xdr:cNvPr>
        <xdr:cNvSpPr txBox="1"/>
      </xdr:nvSpPr>
      <xdr:spPr>
        <a:xfrm>
          <a:off x="20199427" y="64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130192</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6268196F-0F07-4F0F-A0F2-13A9562FED83}"/>
            </a:ext>
          </a:extLst>
        </xdr:cNvPr>
        <xdr:cNvSpPr txBox="1"/>
      </xdr:nvSpPr>
      <xdr:spPr>
        <a:xfrm>
          <a:off x="19310427"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111142</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13F6B712-3486-4C34-9353-6EC1F85ACE27}"/>
            </a:ext>
          </a:extLst>
        </xdr:cNvPr>
        <xdr:cNvSpPr txBox="1"/>
      </xdr:nvSpPr>
      <xdr:spPr>
        <a:xfrm>
          <a:off x="18421427" y="64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28592</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54804968-640C-4B0F-B437-BEF181D236C2}"/>
            </a:ext>
          </a:extLst>
        </xdr:cNvPr>
        <xdr:cNvSpPr txBox="1"/>
      </xdr:nvSpPr>
      <xdr:spPr>
        <a:xfrm>
          <a:off x="21075727" y="722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28592</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7DD7E960-6905-477A-A613-6CFE2A6ED4F3}"/>
            </a:ext>
          </a:extLst>
        </xdr:cNvPr>
        <xdr:cNvSpPr txBox="1"/>
      </xdr:nvSpPr>
      <xdr:spPr>
        <a:xfrm>
          <a:off x="20199427" y="722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30497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0FCB4589-4809-4B49-8698-4213F8847E1C}"/>
            </a:ext>
          </a:extLst>
        </xdr:cNvPr>
        <xdr:cNvSpPr txBox="1"/>
      </xdr:nvSpPr>
      <xdr:spPr>
        <a:xfrm>
          <a:off x="19310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30497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2B85C35D-679E-4DA3-89DB-0BA838B1F9EF}"/>
            </a:ext>
          </a:extLst>
        </xdr:cNvPr>
        <xdr:cNvSpPr txBox="1"/>
      </xdr:nvSpPr>
      <xdr:spPr>
        <a:xfrm>
          <a:off x="18421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90630594-35D3-4BFB-8C85-E10515F4301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29FCF85C-EC21-49F3-8F23-89B0CA1EEC1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5D66E237-137A-446F-8037-2AFA4B15356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682DBA8E-3206-4AE6-8601-E8DC429819D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F3CDA3C6-EC44-4032-87F5-016D19DEB58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525D8B49-545F-455A-8F06-73C19B28EE0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3D452A26-14C0-4874-8EBF-6A37F686126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812CB896-2ECF-4CFB-BD6A-284B3C9EC44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9DA5D3BF-3A16-4017-9E77-FF4D59976E7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BBF9409E-1A86-4AD0-A1E1-62E0590A622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BAE7751C-03F8-4038-ABAF-9D3B506D91D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E139D432-C577-4735-919E-CF628B3ADBB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0" name="テキスト ボックス 619">
          <a:extLst>
            <a:ext uri="{FF2B5EF4-FFF2-40B4-BE49-F238E27FC236}">
              <a16:creationId xmlns:a16="http://schemas.microsoft.com/office/drawing/2014/main" id="{E970CA78-EDB2-41BE-B67C-968F3384D2C4}"/>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138134C5-6371-45FC-BF88-19803067FCE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DECAF347-023E-4731-8D6E-B2881EFA7DA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0A8CDC2A-EA22-4E98-8340-FCEBF0E46DF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C95771B9-93DF-4C99-A87B-F67995B8F10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112FE8BA-C0A0-483D-8BB4-E4CE8C66EB3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CF4B7A2C-191D-449D-8598-3F906BC5401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FD39C598-3505-432C-A635-81C66BE18EE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86D302BA-302B-48BD-B96A-75D507FA274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EF0C18A9-94F1-4D81-BBD6-C24FEC32E5B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0" name="テキスト ボックス 629">
          <a:extLst>
            <a:ext uri="{FF2B5EF4-FFF2-40B4-BE49-F238E27FC236}">
              <a16:creationId xmlns:a16="http://schemas.microsoft.com/office/drawing/2014/main" id="{D362A612-3A45-48AB-956C-C4F072F0D516}"/>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B0174E8F-2C19-4D4F-BA28-8729159E783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B2490AEA-4A5E-4374-85FC-3164A0BDF46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635E45B4-B6C1-42D0-99CB-D6D81D49508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634" name="直線コネクタ 633">
          <a:extLst>
            <a:ext uri="{FF2B5EF4-FFF2-40B4-BE49-F238E27FC236}">
              <a16:creationId xmlns:a16="http://schemas.microsoft.com/office/drawing/2014/main" id="{70FBA13F-E22F-4A22-B608-ECC5E7662D44}"/>
            </a:ext>
          </a:extLst>
        </xdr:cNvPr>
        <xdr:cNvCxnSpPr/>
      </xdr:nvCxnSpPr>
      <xdr:spPr>
        <a:xfrm flipV="1">
          <a:off x="16318864" y="958813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DC1C98D1-40C7-405D-8DF0-2079112FD0FC}"/>
            </a:ext>
          </a:extLst>
        </xdr:cNvPr>
        <xdr:cNvSpPr txBox="1"/>
      </xdr:nvSpPr>
      <xdr:spPr>
        <a:xfrm>
          <a:off x="163576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636" name="直線コネクタ 635">
          <a:extLst>
            <a:ext uri="{FF2B5EF4-FFF2-40B4-BE49-F238E27FC236}">
              <a16:creationId xmlns:a16="http://schemas.microsoft.com/office/drawing/2014/main" id="{A059197E-BE48-4A83-9360-3AA3ABB871C2}"/>
            </a:ext>
          </a:extLst>
        </xdr:cNvPr>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C562DCDF-C9BB-4CAE-BA41-6F846C61E554}"/>
            </a:ext>
          </a:extLst>
        </xdr:cNvPr>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638" name="直線コネクタ 637">
          <a:extLst>
            <a:ext uri="{FF2B5EF4-FFF2-40B4-BE49-F238E27FC236}">
              <a16:creationId xmlns:a16="http://schemas.microsoft.com/office/drawing/2014/main" id="{EDCEF0F2-9350-45EA-A10E-5ECFB9B0789A}"/>
            </a:ext>
          </a:extLst>
        </xdr:cNvPr>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58255</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85B73818-C28C-4BD5-970A-CFC569956615}"/>
            </a:ext>
          </a:extLst>
        </xdr:cNvPr>
        <xdr:cNvSpPr txBox="1"/>
      </xdr:nvSpPr>
      <xdr:spPr>
        <a:xfrm>
          <a:off x="16357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640" name="フローチャート: 判断 639">
          <a:extLst>
            <a:ext uri="{FF2B5EF4-FFF2-40B4-BE49-F238E27FC236}">
              <a16:creationId xmlns:a16="http://schemas.microsoft.com/office/drawing/2014/main" id="{7F8C53CB-1087-4DBC-B44A-7BB61A20229A}"/>
            </a:ext>
          </a:extLst>
        </xdr:cNvPr>
        <xdr:cNvSpPr/>
      </xdr:nvSpPr>
      <xdr:spPr>
        <a:xfrm>
          <a:off x="16268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641" name="フローチャート: 判断 640">
          <a:extLst>
            <a:ext uri="{FF2B5EF4-FFF2-40B4-BE49-F238E27FC236}">
              <a16:creationId xmlns:a16="http://schemas.microsoft.com/office/drawing/2014/main" id="{5BC7E912-A89E-4DEA-BA05-68A58052993F}"/>
            </a:ext>
          </a:extLst>
        </xdr:cNvPr>
        <xdr:cNvSpPr/>
      </xdr:nvSpPr>
      <xdr:spPr>
        <a:xfrm>
          <a:off x="15430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642" name="フローチャート: 判断 641">
          <a:extLst>
            <a:ext uri="{FF2B5EF4-FFF2-40B4-BE49-F238E27FC236}">
              <a16:creationId xmlns:a16="http://schemas.microsoft.com/office/drawing/2014/main" id="{6DCDC2B6-42FF-46CC-9250-44E0C97E5712}"/>
            </a:ext>
          </a:extLst>
        </xdr:cNvPr>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643" name="フローチャート: 判断 642">
          <a:extLst>
            <a:ext uri="{FF2B5EF4-FFF2-40B4-BE49-F238E27FC236}">
              <a16:creationId xmlns:a16="http://schemas.microsoft.com/office/drawing/2014/main" id="{099B5EB3-316A-4E3F-9D77-9E085B4283E4}"/>
            </a:ext>
          </a:extLst>
        </xdr:cNvPr>
        <xdr:cNvSpPr/>
      </xdr:nvSpPr>
      <xdr:spPr>
        <a:xfrm>
          <a:off x="13652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101056</xdr:rowOff>
    </xdr:from>
    <xdr:to>
      <xdr:col>67</xdr:col>
      <xdr:colOff>101600</xdr:colOff>
      <xdr:row>60</xdr:row>
      <xdr:rowOff>31206</xdr:rowOff>
    </xdr:to>
    <xdr:sp macro="" textlink="">
      <xdr:nvSpPr>
        <xdr:cNvPr id="644" name="フローチャート: 判断 643">
          <a:extLst>
            <a:ext uri="{FF2B5EF4-FFF2-40B4-BE49-F238E27FC236}">
              <a16:creationId xmlns:a16="http://schemas.microsoft.com/office/drawing/2014/main" id="{F9344278-295D-4603-BE4A-62D912A11F65}"/>
            </a:ext>
          </a:extLst>
        </xdr:cNvPr>
        <xdr:cNvSpPr/>
      </xdr:nvSpPr>
      <xdr:spPr>
        <a:xfrm>
          <a:off x="12763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A7A3BDB-F91F-4DA2-AFE4-65546A8AC73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86F200A-9367-4928-8362-2875CF9E00D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9129C30-CB47-45C2-B54F-1FDB7D3259B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067FC78-D8F3-4F77-A470-0BE4147230A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7D62CC4-8E57-497E-A6C1-7F8CA20BD70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60234</xdr:rowOff>
    </xdr:from>
    <xdr:to>
      <xdr:col>85</xdr:col>
      <xdr:colOff>177800</xdr:colOff>
      <xdr:row>60</xdr:row>
      <xdr:rowOff>161834</xdr:rowOff>
    </xdr:to>
    <xdr:sp macro="" textlink="">
      <xdr:nvSpPr>
        <xdr:cNvPr id="650" name="楕円 649">
          <a:extLst>
            <a:ext uri="{FF2B5EF4-FFF2-40B4-BE49-F238E27FC236}">
              <a16:creationId xmlns:a16="http://schemas.microsoft.com/office/drawing/2014/main" id="{9FC4414A-A31C-4C23-8B4D-D7B73996B07C}"/>
            </a:ext>
          </a:extLst>
        </xdr:cNvPr>
        <xdr:cNvSpPr/>
      </xdr:nvSpPr>
      <xdr:spPr>
        <a:xfrm>
          <a:off x="162687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83111</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24B87451-3829-440B-BAE2-EA503720F456}"/>
            </a:ext>
          </a:extLst>
        </xdr:cNvPr>
        <xdr:cNvSpPr txBox="1"/>
      </xdr:nvSpPr>
      <xdr:spPr>
        <a:xfrm>
          <a:off x="16357600" y="1019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86360</xdr:rowOff>
    </xdr:from>
    <xdr:to>
      <xdr:col>81</xdr:col>
      <xdr:colOff>101600</xdr:colOff>
      <xdr:row>63</xdr:row>
      <xdr:rowOff>16510</xdr:rowOff>
    </xdr:to>
    <xdr:sp macro="" textlink="">
      <xdr:nvSpPr>
        <xdr:cNvPr id="652" name="楕円 651">
          <a:extLst>
            <a:ext uri="{FF2B5EF4-FFF2-40B4-BE49-F238E27FC236}">
              <a16:creationId xmlns:a16="http://schemas.microsoft.com/office/drawing/2014/main" id="{719023D7-E1DD-409E-A7AD-1EE811D3B05E}"/>
            </a:ext>
          </a:extLst>
        </xdr:cNvPr>
        <xdr:cNvSpPr/>
      </xdr:nvSpPr>
      <xdr:spPr>
        <a:xfrm>
          <a:off x="15430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111034</xdr:rowOff>
    </xdr:from>
    <xdr:to>
      <xdr:col>85</xdr:col>
      <xdr:colOff>127000</xdr:colOff>
      <xdr:row>62</xdr:row>
      <xdr:rowOff>137160</xdr:rowOff>
    </xdr:to>
    <xdr:cxnSp macro="">
      <xdr:nvCxnSpPr>
        <xdr:cNvPr id="653" name="直線コネクタ 652">
          <a:extLst>
            <a:ext uri="{FF2B5EF4-FFF2-40B4-BE49-F238E27FC236}">
              <a16:creationId xmlns:a16="http://schemas.microsoft.com/office/drawing/2014/main" id="{58C6B9B5-F9C3-4C35-B829-3AF76E7890C5}"/>
            </a:ext>
          </a:extLst>
        </xdr:cNvPr>
        <xdr:cNvCxnSpPr/>
      </xdr:nvCxnSpPr>
      <xdr:spPr>
        <a:xfrm flipV="1">
          <a:off x="15481300" y="10398034"/>
          <a:ext cx="838200" cy="3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43906</xdr:rowOff>
    </xdr:from>
    <xdr:to>
      <xdr:col>76</xdr:col>
      <xdr:colOff>165100</xdr:colOff>
      <xdr:row>62</xdr:row>
      <xdr:rowOff>145506</xdr:rowOff>
    </xdr:to>
    <xdr:sp macro="" textlink="">
      <xdr:nvSpPr>
        <xdr:cNvPr id="654" name="楕円 653">
          <a:extLst>
            <a:ext uri="{FF2B5EF4-FFF2-40B4-BE49-F238E27FC236}">
              <a16:creationId xmlns:a16="http://schemas.microsoft.com/office/drawing/2014/main" id="{EC828E1B-7F89-49D9-98A6-FF8C4A67DFA0}"/>
            </a:ext>
          </a:extLst>
        </xdr:cNvPr>
        <xdr:cNvSpPr/>
      </xdr:nvSpPr>
      <xdr:spPr>
        <a:xfrm>
          <a:off x="14541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94706</xdr:rowOff>
    </xdr:from>
    <xdr:to>
      <xdr:col>81</xdr:col>
      <xdr:colOff>50800</xdr:colOff>
      <xdr:row>62</xdr:row>
      <xdr:rowOff>137160</xdr:rowOff>
    </xdr:to>
    <xdr:cxnSp macro="">
      <xdr:nvCxnSpPr>
        <xdr:cNvPr id="655" name="直線コネクタ 654">
          <a:extLst>
            <a:ext uri="{FF2B5EF4-FFF2-40B4-BE49-F238E27FC236}">
              <a16:creationId xmlns:a16="http://schemas.microsoft.com/office/drawing/2014/main" id="{7945E25E-A6BB-4E9E-A5E6-0C7FCAF1C93E}"/>
            </a:ext>
          </a:extLst>
        </xdr:cNvPr>
        <xdr:cNvCxnSpPr/>
      </xdr:nvCxnSpPr>
      <xdr:spPr>
        <a:xfrm>
          <a:off x="14592300" y="1072460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133713</xdr:rowOff>
    </xdr:from>
    <xdr:to>
      <xdr:col>72</xdr:col>
      <xdr:colOff>38100</xdr:colOff>
      <xdr:row>62</xdr:row>
      <xdr:rowOff>63863</xdr:rowOff>
    </xdr:to>
    <xdr:sp macro="" textlink="">
      <xdr:nvSpPr>
        <xdr:cNvPr id="656" name="楕円 655">
          <a:extLst>
            <a:ext uri="{FF2B5EF4-FFF2-40B4-BE49-F238E27FC236}">
              <a16:creationId xmlns:a16="http://schemas.microsoft.com/office/drawing/2014/main" id="{BA2E2E91-327B-43AC-8245-2FA7D08B42AC}"/>
            </a:ext>
          </a:extLst>
        </xdr:cNvPr>
        <xdr:cNvSpPr/>
      </xdr:nvSpPr>
      <xdr:spPr>
        <a:xfrm>
          <a:off x="13652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13063</xdr:rowOff>
    </xdr:from>
    <xdr:to>
      <xdr:col>76</xdr:col>
      <xdr:colOff>114300</xdr:colOff>
      <xdr:row>62</xdr:row>
      <xdr:rowOff>94706</xdr:rowOff>
    </xdr:to>
    <xdr:cxnSp macro="">
      <xdr:nvCxnSpPr>
        <xdr:cNvPr id="657" name="直線コネクタ 656">
          <a:extLst>
            <a:ext uri="{FF2B5EF4-FFF2-40B4-BE49-F238E27FC236}">
              <a16:creationId xmlns:a16="http://schemas.microsoft.com/office/drawing/2014/main" id="{C4425090-B925-4835-854C-86BD65C4C860}"/>
            </a:ext>
          </a:extLst>
        </xdr:cNvPr>
        <xdr:cNvCxnSpPr/>
      </xdr:nvCxnSpPr>
      <xdr:spPr>
        <a:xfrm>
          <a:off x="13703300" y="1064296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110853</xdr:rowOff>
    </xdr:from>
    <xdr:to>
      <xdr:col>67</xdr:col>
      <xdr:colOff>101600</xdr:colOff>
      <xdr:row>62</xdr:row>
      <xdr:rowOff>41003</xdr:rowOff>
    </xdr:to>
    <xdr:sp macro="" textlink="">
      <xdr:nvSpPr>
        <xdr:cNvPr id="658" name="楕円 657">
          <a:extLst>
            <a:ext uri="{FF2B5EF4-FFF2-40B4-BE49-F238E27FC236}">
              <a16:creationId xmlns:a16="http://schemas.microsoft.com/office/drawing/2014/main" id="{79259AB8-BE2A-4A0C-9020-C9B87F6144B0}"/>
            </a:ext>
          </a:extLst>
        </xdr:cNvPr>
        <xdr:cNvSpPr/>
      </xdr:nvSpPr>
      <xdr:spPr>
        <a:xfrm>
          <a:off x="12763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161653</xdr:rowOff>
    </xdr:from>
    <xdr:to>
      <xdr:col>71</xdr:col>
      <xdr:colOff>177800</xdr:colOff>
      <xdr:row>62</xdr:row>
      <xdr:rowOff>13063</xdr:rowOff>
    </xdr:to>
    <xdr:cxnSp macro="">
      <xdr:nvCxnSpPr>
        <xdr:cNvPr id="659" name="直線コネクタ 658">
          <a:extLst>
            <a:ext uri="{FF2B5EF4-FFF2-40B4-BE49-F238E27FC236}">
              <a16:creationId xmlns:a16="http://schemas.microsoft.com/office/drawing/2014/main" id="{1116EBE4-D9C9-4F65-B9AE-3FC8B124D45D}"/>
            </a:ext>
          </a:extLst>
        </xdr:cNvPr>
        <xdr:cNvCxnSpPr/>
      </xdr:nvCxnSpPr>
      <xdr:spPr>
        <a:xfrm>
          <a:off x="12814300" y="106201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168564</xdr:rowOff>
    </xdr:from>
    <xdr:ext cx="405111" cy="259045"/>
    <xdr:sp macro="" textlink="">
      <xdr:nvSpPr>
        <xdr:cNvPr id="660" name="n_1aveValue【学校施設】&#10;有形固定資産減価償却率">
          <a:extLst>
            <a:ext uri="{FF2B5EF4-FFF2-40B4-BE49-F238E27FC236}">
              <a16:creationId xmlns:a16="http://schemas.microsoft.com/office/drawing/2014/main" id="{DBFE5B02-FC71-4E25-A496-9C3CABA41DC1}"/>
            </a:ext>
          </a:extLst>
        </xdr:cNvPr>
        <xdr:cNvSpPr txBox="1"/>
      </xdr:nvSpPr>
      <xdr:spPr>
        <a:xfrm>
          <a:off x="152660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661" name="n_2aveValue【学校施設】&#10;有形固定資産減価償却率">
          <a:extLst>
            <a:ext uri="{FF2B5EF4-FFF2-40B4-BE49-F238E27FC236}">
              <a16:creationId xmlns:a16="http://schemas.microsoft.com/office/drawing/2014/main" id="{AE94236D-9E5F-4CF9-BF90-7FCB3EF9DA30}"/>
            </a:ext>
          </a:extLst>
        </xdr:cNvPr>
        <xdr:cNvSpPr txBox="1"/>
      </xdr:nvSpPr>
      <xdr:spPr>
        <a:xfrm>
          <a:off x="14389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116312</xdr:rowOff>
    </xdr:from>
    <xdr:ext cx="405111" cy="259045"/>
    <xdr:sp macro="" textlink="">
      <xdr:nvSpPr>
        <xdr:cNvPr id="662" name="n_3aveValue【学校施設】&#10;有形固定資産減価償却率">
          <a:extLst>
            <a:ext uri="{FF2B5EF4-FFF2-40B4-BE49-F238E27FC236}">
              <a16:creationId xmlns:a16="http://schemas.microsoft.com/office/drawing/2014/main" id="{63EFC0FE-0B4C-4097-82FC-948C20ADC67B}"/>
            </a:ext>
          </a:extLst>
        </xdr:cNvPr>
        <xdr:cNvSpPr txBox="1"/>
      </xdr:nvSpPr>
      <xdr:spPr>
        <a:xfrm>
          <a:off x="13500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47733</xdr:rowOff>
    </xdr:from>
    <xdr:ext cx="405111" cy="259045"/>
    <xdr:sp macro="" textlink="">
      <xdr:nvSpPr>
        <xdr:cNvPr id="663" name="n_4aveValue【学校施設】&#10;有形固定資産減価償却率">
          <a:extLst>
            <a:ext uri="{FF2B5EF4-FFF2-40B4-BE49-F238E27FC236}">
              <a16:creationId xmlns:a16="http://schemas.microsoft.com/office/drawing/2014/main" id="{C97FE81D-17F5-4773-9D1F-7106B01565CA}"/>
            </a:ext>
          </a:extLst>
        </xdr:cNvPr>
        <xdr:cNvSpPr txBox="1"/>
      </xdr:nvSpPr>
      <xdr:spPr>
        <a:xfrm>
          <a:off x="12611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7637</xdr:rowOff>
    </xdr:from>
    <xdr:ext cx="405111" cy="259045"/>
    <xdr:sp macro="" textlink="">
      <xdr:nvSpPr>
        <xdr:cNvPr id="664" name="n_1mainValue【学校施設】&#10;有形固定資産減価償却率">
          <a:extLst>
            <a:ext uri="{FF2B5EF4-FFF2-40B4-BE49-F238E27FC236}">
              <a16:creationId xmlns:a16="http://schemas.microsoft.com/office/drawing/2014/main" id="{47ABF9BF-5634-4001-9868-5DF902687BC9}"/>
            </a:ext>
          </a:extLst>
        </xdr:cNvPr>
        <xdr:cNvSpPr txBox="1"/>
      </xdr:nvSpPr>
      <xdr:spPr>
        <a:xfrm>
          <a:off x="15266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136633</xdr:rowOff>
    </xdr:from>
    <xdr:ext cx="405111" cy="259045"/>
    <xdr:sp macro="" textlink="">
      <xdr:nvSpPr>
        <xdr:cNvPr id="665" name="n_2mainValue【学校施設】&#10;有形固定資産減価償却率">
          <a:extLst>
            <a:ext uri="{FF2B5EF4-FFF2-40B4-BE49-F238E27FC236}">
              <a16:creationId xmlns:a16="http://schemas.microsoft.com/office/drawing/2014/main" id="{7533C307-6032-42C9-B972-E4D6FB38250E}"/>
            </a:ext>
          </a:extLst>
        </xdr:cNvPr>
        <xdr:cNvSpPr txBox="1"/>
      </xdr:nvSpPr>
      <xdr:spPr>
        <a:xfrm>
          <a:off x="14389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54990</xdr:rowOff>
    </xdr:from>
    <xdr:ext cx="405111" cy="259045"/>
    <xdr:sp macro="" textlink="">
      <xdr:nvSpPr>
        <xdr:cNvPr id="666" name="n_3mainValue【学校施設】&#10;有形固定資産減価償却率">
          <a:extLst>
            <a:ext uri="{FF2B5EF4-FFF2-40B4-BE49-F238E27FC236}">
              <a16:creationId xmlns:a16="http://schemas.microsoft.com/office/drawing/2014/main" id="{802888DD-BD50-402C-9DCD-C237C1D5698B}"/>
            </a:ext>
          </a:extLst>
        </xdr:cNvPr>
        <xdr:cNvSpPr txBox="1"/>
      </xdr:nvSpPr>
      <xdr:spPr>
        <a:xfrm>
          <a:off x="13500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32130</xdr:rowOff>
    </xdr:from>
    <xdr:ext cx="405111" cy="259045"/>
    <xdr:sp macro="" textlink="">
      <xdr:nvSpPr>
        <xdr:cNvPr id="667" name="n_4mainValue【学校施設】&#10;有形固定資産減価償却率">
          <a:extLst>
            <a:ext uri="{FF2B5EF4-FFF2-40B4-BE49-F238E27FC236}">
              <a16:creationId xmlns:a16="http://schemas.microsoft.com/office/drawing/2014/main" id="{DAAE9BB9-003D-4166-9DCE-315290A09510}"/>
            </a:ext>
          </a:extLst>
        </xdr:cNvPr>
        <xdr:cNvSpPr txBox="1"/>
      </xdr:nvSpPr>
      <xdr:spPr>
        <a:xfrm>
          <a:off x="12611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5A30EB4F-8421-46E6-A43C-C0BB2ED4DB6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8B7C1118-E15F-4ED2-BB3F-1D1BFE71FF9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F2B59E42-0A2D-4D90-88FE-6FA567014F6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9569BA46-BAD2-4656-8AD2-DADB5B2E2B1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D05EAC12-E9F7-4B24-A977-672E291B9CA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77637509-9363-4424-8D03-ED6C0CCED76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57C0B34A-82EE-46E7-880E-B50FDC7F552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B232AE06-9748-4832-8725-A4C4B73F7A3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FD48D408-EC88-45BA-868D-CA977CCB914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4B84BEB-D35B-4C9E-AEB5-92C21C69B5A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02EED236-F560-4F40-90E9-A527270E805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0DFC6E1E-219E-4B61-A0BA-F8912730E36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C69C1819-0FE7-4AA1-B103-70B20B0F1AB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9E4B24D3-9B9C-4ECD-AC4F-BBD42405415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E8215264-E660-44E5-B726-9F3C36B17D2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99522AC2-1B34-4F6E-BECE-EE4237FF5BB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BC163206-5878-4576-AC61-A5B2A882E1C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D8EF8D08-EA21-4158-80D2-91F68FA9446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EB65DE68-43E5-4132-95C7-A11DD1BB4CD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B48C0CF1-0449-497C-82A2-8606F195F91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837A6543-499B-4122-A336-89374CA81F2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278D7781-6C1F-4773-9514-D93A4C7A3FF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38DCA9D6-3C4B-428C-81BC-BBB8A442A633}"/>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9E3CF70-8B5A-48CB-8718-452F43948B6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E9DE399D-005A-4306-A7E8-8EB2CD82021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562D7D2C-73D0-441E-B768-53F3C18EA00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694" name="直線コネクタ 693">
          <a:extLst>
            <a:ext uri="{FF2B5EF4-FFF2-40B4-BE49-F238E27FC236}">
              <a16:creationId xmlns:a16="http://schemas.microsoft.com/office/drawing/2014/main" id="{D68ED9A1-5E4C-4732-B1BD-FF71621EF82B}"/>
            </a:ext>
          </a:extLst>
        </xdr:cNvPr>
        <xdr:cNvCxnSpPr/>
      </xdr:nvCxnSpPr>
      <xdr:spPr>
        <a:xfrm flipV="1">
          <a:off x="22160864" y="9550581"/>
          <a:ext cx="0" cy="15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695" name="【学校施設】&#10;一人当たり面積最小値テキスト">
          <a:extLst>
            <a:ext uri="{FF2B5EF4-FFF2-40B4-BE49-F238E27FC236}">
              <a16:creationId xmlns:a16="http://schemas.microsoft.com/office/drawing/2014/main" id="{038DF807-715E-4F41-A250-E53402D85115}"/>
            </a:ext>
          </a:extLst>
        </xdr:cNvPr>
        <xdr:cNvSpPr txBox="1"/>
      </xdr:nvSpPr>
      <xdr:spPr>
        <a:xfrm>
          <a:off x="22199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696" name="直線コネクタ 695">
          <a:extLst>
            <a:ext uri="{FF2B5EF4-FFF2-40B4-BE49-F238E27FC236}">
              <a16:creationId xmlns:a16="http://schemas.microsoft.com/office/drawing/2014/main" id="{3773E7E6-7A39-4E24-AEB4-3E60A7DB3736}"/>
            </a:ext>
          </a:extLst>
        </xdr:cNvPr>
        <xdr:cNvCxnSpPr/>
      </xdr:nvCxnSpPr>
      <xdr:spPr>
        <a:xfrm>
          <a:off x="22072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697" name="【学校施設】&#10;一人当たり面積最大値テキスト">
          <a:extLst>
            <a:ext uri="{FF2B5EF4-FFF2-40B4-BE49-F238E27FC236}">
              <a16:creationId xmlns:a16="http://schemas.microsoft.com/office/drawing/2014/main" id="{BBBCE0D6-59BB-4DA2-8CCD-AA36D62A54C9}"/>
            </a:ext>
          </a:extLst>
        </xdr:cNvPr>
        <xdr:cNvSpPr txBox="1"/>
      </xdr:nvSpPr>
      <xdr:spPr>
        <a:xfrm>
          <a:off x="22199600" y="93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698" name="直線コネクタ 697">
          <a:extLst>
            <a:ext uri="{FF2B5EF4-FFF2-40B4-BE49-F238E27FC236}">
              <a16:creationId xmlns:a16="http://schemas.microsoft.com/office/drawing/2014/main" id="{DB96A92A-8586-44A3-A4D1-84D2F2BE43C6}"/>
            </a:ext>
          </a:extLst>
        </xdr:cNvPr>
        <xdr:cNvCxnSpPr/>
      </xdr:nvCxnSpPr>
      <xdr:spPr>
        <a:xfrm>
          <a:off x="22072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99" name="【学校施設】&#10;一人当たり面積平均値テキスト">
          <a:extLst>
            <a:ext uri="{FF2B5EF4-FFF2-40B4-BE49-F238E27FC236}">
              <a16:creationId xmlns:a16="http://schemas.microsoft.com/office/drawing/2014/main" id="{A9196885-B894-4D16-9BC6-C4F2C199CFB3}"/>
            </a:ext>
          </a:extLst>
        </xdr:cNvPr>
        <xdr:cNvSpPr txBox="1"/>
      </xdr:nvSpPr>
      <xdr:spPr>
        <a:xfrm>
          <a:off x="22199600" y="1047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700" name="フローチャート: 判断 699">
          <a:extLst>
            <a:ext uri="{FF2B5EF4-FFF2-40B4-BE49-F238E27FC236}">
              <a16:creationId xmlns:a16="http://schemas.microsoft.com/office/drawing/2014/main" id="{071DBF32-0A38-4B22-94ED-46BCFD67DEEA}"/>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701" name="フローチャート: 判断 700">
          <a:extLst>
            <a:ext uri="{FF2B5EF4-FFF2-40B4-BE49-F238E27FC236}">
              <a16:creationId xmlns:a16="http://schemas.microsoft.com/office/drawing/2014/main" id="{C7B89272-AF35-407C-9BE2-B9CC8CBBDEA9}"/>
            </a:ext>
          </a:extLst>
        </xdr:cNvPr>
        <xdr:cNvSpPr/>
      </xdr:nvSpPr>
      <xdr:spPr>
        <a:xfrm>
          <a:off x="21272500" y="1049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702" name="フローチャート: 判断 701">
          <a:extLst>
            <a:ext uri="{FF2B5EF4-FFF2-40B4-BE49-F238E27FC236}">
              <a16:creationId xmlns:a16="http://schemas.microsoft.com/office/drawing/2014/main" id="{430B8391-8452-4594-97DA-024748538C21}"/>
            </a:ext>
          </a:extLst>
        </xdr:cNvPr>
        <xdr:cNvSpPr/>
      </xdr:nvSpPr>
      <xdr:spPr>
        <a:xfrm>
          <a:off x="20383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703" name="フローチャート: 判断 702">
          <a:extLst>
            <a:ext uri="{FF2B5EF4-FFF2-40B4-BE49-F238E27FC236}">
              <a16:creationId xmlns:a16="http://schemas.microsoft.com/office/drawing/2014/main" id="{CD1FFEFF-EC74-4B94-90DC-79C32C4BD76E}"/>
            </a:ext>
          </a:extLst>
        </xdr:cNvPr>
        <xdr:cNvSpPr/>
      </xdr:nvSpPr>
      <xdr:spPr>
        <a:xfrm>
          <a:off x="19494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151347</xdr:rowOff>
    </xdr:from>
    <xdr:to>
      <xdr:col>98</xdr:col>
      <xdr:colOff>38100</xdr:colOff>
      <xdr:row>61</xdr:row>
      <xdr:rowOff>81497</xdr:rowOff>
    </xdr:to>
    <xdr:sp macro="" textlink="">
      <xdr:nvSpPr>
        <xdr:cNvPr id="704" name="フローチャート: 判断 703">
          <a:extLst>
            <a:ext uri="{FF2B5EF4-FFF2-40B4-BE49-F238E27FC236}">
              <a16:creationId xmlns:a16="http://schemas.microsoft.com/office/drawing/2014/main" id="{13795872-47AB-4101-B479-7BE48F5FB349}"/>
            </a:ext>
          </a:extLst>
        </xdr:cNvPr>
        <xdr:cNvSpPr/>
      </xdr:nvSpPr>
      <xdr:spPr>
        <a:xfrm>
          <a:off x="18605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66961A4-2EE7-43BF-B285-CD308431C77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DE85D14-8024-4B42-988A-36893A7070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A703BCDF-6D94-4AA7-84AE-97CD18ABC8A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91CF863A-706E-40AB-99A9-C3B7BF5F5A0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27A7E1E3-57B8-45ED-A35E-961C32A8470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64806</xdr:rowOff>
    </xdr:from>
    <xdr:to>
      <xdr:col>116</xdr:col>
      <xdr:colOff>114300</xdr:colOff>
      <xdr:row>59</xdr:row>
      <xdr:rowOff>166406</xdr:rowOff>
    </xdr:to>
    <xdr:sp macro="" textlink="">
      <xdr:nvSpPr>
        <xdr:cNvPr id="710" name="楕円 709">
          <a:extLst>
            <a:ext uri="{FF2B5EF4-FFF2-40B4-BE49-F238E27FC236}">
              <a16:creationId xmlns:a16="http://schemas.microsoft.com/office/drawing/2014/main" id="{4373AABC-FC8B-4918-8179-643DD92AA11F}"/>
            </a:ext>
          </a:extLst>
        </xdr:cNvPr>
        <xdr:cNvSpPr/>
      </xdr:nvSpPr>
      <xdr:spPr>
        <a:xfrm>
          <a:off x="22110700" y="1018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87683</xdr:rowOff>
    </xdr:from>
    <xdr:ext cx="469744" cy="259045"/>
    <xdr:sp macro="" textlink="">
      <xdr:nvSpPr>
        <xdr:cNvPr id="711" name="【学校施設】&#10;一人当たり面積該当値テキスト">
          <a:extLst>
            <a:ext uri="{FF2B5EF4-FFF2-40B4-BE49-F238E27FC236}">
              <a16:creationId xmlns:a16="http://schemas.microsoft.com/office/drawing/2014/main" id="{6B02FCB1-4A36-441D-BB3E-06A74E57E889}"/>
            </a:ext>
          </a:extLst>
        </xdr:cNvPr>
        <xdr:cNvSpPr txBox="1"/>
      </xdr:nvSpPr>
      <xdr:spPr>
        <a:xfrm>
          <a:off x="22199600" y="1003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102362</xdr:rowOff>
    </xdr:from>
    <xdr:to>
      <xdr:col>112</xdr:col>
      <xdr:colOff>38100</xdr:colOff>
      <xdr:row>61</xdr:row>
      <xdr:rowOff>32512</xdr:rowOff>
    </xdr:to>
    <xdr:sp macro="" textlink="">
      <xdr:nvSpPr>
        <xdr:cNvPr id="712" name="楕円 711">
          <a:extLst>
            <a:ext uri="{FF2B5EF4-FFF2-40B4-BE49-F238E27FC236}">
              <a16:creationId xmlns:a16="http://schemas.microsoft.com/office/drawing/2014/main" id="{C738261A-B344-4E98-8E95-021397EF83A0}"/>
            </a:ext>
          </a:extLst>
        </xdr:cNvPr>
        <xdr:cNvSpPr/>
      </xdr:nvSpPr>
      <xdr:spPr>
        <a:xfrm>
          <a:off x="212725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115606</xdr:rowOff>
    </xdr:from>
    <xdr:to>
      <xdr:col>116</xdr:col>
      <xdr:colOff>63500</xdr:colOff>
      <xdr:row>60</xdr:row>
      <xdr:rowOff>153162</xdr:rowOff>
    </xdr:to>
    <xdr:cxnSp macro="">
      <xdr:nvCxnSpPr>
        <xdr:cNvPr id="713" name="直線コネクタ 712">
          <a:extLst>
            <a:ext uri="{FF2B5EF4-FFF2-40B4-BE49-F238E27FC236}">
              <a16:creationId xmlns:a16="http://schemas.microsoft.com/office/drawing/2014/main" id="{073943F7-466F-41FE-B8AD-70CDB6F506DD}"/>
            </a:ext>
          </a:extLst>
        </xdr:cNvPr>
        <xdr:cNvCxnSpPr/>
      </xdr:nvCxnSpPr>
      <xdr:spPr>
        <a:xfrm flipV="1">
          <a:off x="21323300" y="10231156"/>
          <a:ext cx="8382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96484</xdr:rowOff>
    </xdr:from>
    <xdr:to>
      <xdr:col>107</xdr:col>
      <xdr:colOff>101600</xdr:colOff>
      <xdr:row>62</xdr:row>
      <xdr:rowOff>26634</xdr:rowOff>
    </xdr:to>
    <xdr:sp macro="" textlink="">
      <xdr:nvSpPr>
        <xdr:cNvPr id="714" name="楕円 713">
          <a:extLst>
            <a:ext uri="{FF2B5EF4-FFF2-40B4-BE49-F238E27FC236}">
              <a16:creationId xmlns:a16="http://schemas.microsoft.com/office/drawing/2014/main" id="{3E5546E5-DA99-42CF-910D-34557C5940E0}"/>
            </a:ext>
          </a:extLst>
        </xdr:cNvPr>
        <xdr:cNvSpPr/>
      </xdr:nvSpPr>
      <xdr:spPr>
        <a:xfrm>
          <a:off x="20383500" y="1055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153162</xdr:rowOff>
    </xdr:from>
    <xdr:to>
      <xdr:col>111</xdr:col>
      <xdr:colOff>177800</xdr:colOff>
      <xdr:row>61</xdr:row>
      <xdr:rowOff>147284</xdr:rowOff>
    </xdr:to>
    <xdr:cxnSp macro="">
      <xdr:nvCxnSpPr>
        <xdr:cNvPr id="715" name="直線コネクタ 714">
          <a:extLst>
            <a:ext uri="{FF2B5EF4-FFF2-40B4-BE49-F238E27FC236}">
              <a16:creationId xmlns:a16="http://schemas.microsoft.com/office/drawing/2014/main" id="{246C0BBC-55A1-427E-AA2E-EAE2C4CA9171}"/>
            </a:ext>
          </a:extLst>
        </xdr:cNvPr>
        <xdr:cNvCxnSpPr/>
      </xdr:nvCxnSpPr>
      <xdr:spPr>
        <a:xfrm flipV="1">
          <a:off x="20434300" y="10440162"/>
          <a:ext cx="889000" cy="16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113465</xdr:rowOff>
    </xdr:from>
    <xdr:to>
      <xdr:col>102</xdr:col>
      <xdr:colOff>165100</xdr:colOff>
      <xdr:row>62</xdr:row>
      <xdr:rowOff>43615</xdr:rowOff>
    </xdr:to>
    <xdr:sp macro="" textlink="">
      <xdr:nvSpPr>
        <xdr:cNvPr id="716" name="楕円 715">
          <a:extLst>
            <a:ext uri="{FF2B5EF4-FFF2-40B4-BE49-F238E27FC236}">
              <a16:creationId xmlns:a16="http://schemas.microsoft.com/office/drawing/2014/main" id="{B0547386-13E9-4B15-9446-A349BCD3E576}"/>
            </a:ext>
          </a:extLst>
        </xdr:cNvPr>
        <xdr:cNvSpPr/>
      </xdr:nvSpPr>
      <xdr:spPr>
        <a:xfrm>
          <a:off x="19494500" y="1057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147284</xdr:rowOff>
    </xdr:from>
    <xdr:to>
      <xdr:col>107</xdr:col>
      <xdr:colOff>50800</xdr:colOff>
      <xdr:row>61</xdr:row>
      <xdr:rowOff>164265</xdr:rowOff>
    </xdr:to>
    <xdr:cxnSp macro="">
      <xdr:nvCxnSpPr>
        <xdr:cNvPr id="717" name="直線コネクタ 716">
          <a:extLst>
            <a:ext uri="{FF2B5EF4-FFF2-40B4-BE49-F238E27FC236}">
              <a16:creationId xmlns:a16="http://schemas.microsoft.com/office/drawing/2014/main" id="{F3D8652C-1B80-4A87-B20E-005B27AECAF1}"/>
            </a:ext>
          </a:extLst>
        </xdr:cNvPr>
        <xdr:cNvCxnSpPr/>
      </xdr:nvCxnSpPr>
      <xdr:spPr>
        <a:xfrm flipV="1">
          <a:off x="19545300" y="10605734"/>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130773</xdr:rowOff>
    </xdr:from>
    <xdr:to>
      <xdr:col>98</xdr:col>
      <xdr:colOff>38100</xdr:colOff>
      <xdr:row>62</xdr:row>
      <xdr:rowOff>60923</xdr:rowOff>
    </xdr:to>
    <xdr:sp macro="" textlink="">
      <xdr:nvSpPr>
        <xdr:cNvPr id="718" name="楕円 717">
          <a:extLst>
            <a:ext uri="{FF2B5EF4-FFF2-40B4-BE49-F238E27FC236}">
              <a16:creationId xmlns:a16="http://schemas.microsoft.com/office/drawing/2014/main" id="{8FCB44AD-F1D2-452A-9C03-105750A98A28}"/>
            </a:ext>
          </a:extLst>
        </xdr:cNvPr>
        <xdr:cNvSpPr/>
      </xdr:nvSpPr>
      <xdr:spPr>
        <a:xfrm>
          <a:off x="18605500" y="105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164265</xdr:rowOff>
    </xdr:from>
    <xdr:to>
      <xdr:col>102</xdr:col>
      <xdr:colOff>114300</xdr:colOff>
      <xdr:row>62</xdr:row>
      <xdr:rowOff>10123</xdr:rowOff>
    </xdr:to>
    <xdr:cxnSp macro="">
      <xdr:nvCxnSpPr>
        <xdr:cNvPr id="719" name="直線コネクタ 718">
          <a:extLst>
            <a:ext uri="{FF2B5EF4-FFF2-40B4-BE49-F238E27FC236}">
              <a16:creationId xmlns:a16="http://schemas.microsoft.com/office/drawing/2014/main" id="{B2366B39-E673-478C-8980-DC69264BDCC0}"/>
            </a:ext>
          </a:extLst>
        </xdr:cNvPr>
        <xdr:cNvCxnSpPr/>
      </xdr:nvCxnSpPr>
      <xdr:spPr>
        <a:xfrm flipV="1">
          <a:off x="18656300" y="10622715"/>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127488</xdr:rowOff>
    </xdr:from>
    <xdr:ext cx="469744" cy="259045"/>
    <xdr:sp macro="" textlink="">
      <xdr:nvSpPr>
        <xdr:cNvPr id="720" name="n_1aveValue【学校施設】&#10;一人当たり面積">
          <a:extLst>
            <a:ext uri="{FF2B5EF4-FFF2-40B4-BE49-F238E27FC236}">
              <a16:creationId xmlns:a16="http://schemas.microsoft.com/office/drawing/2014/main" id="{AEFF229C-73CF-428C-96F6-E19BABF71312}"/>
            </a:ext>
          </a:extLst>
        </xdr:cNvPr>
        <xdr:cNvSpPr txBox="1"/>
      </xdr:nvSpPr>
      <xdr:spPr>
        <a:xfrm>
          <a:off x="21075727" y="1058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1686</xdr:rowOff>
    </xdr:from>
    <xdr:ext cx="469744" cy="259045"/>
    <xdr:sp macro="" textlink="">
      <xdr:nvSpPr>
        <xdr:cNvPr id="721" name="n_2aveValue【学校施設】&#10;一人当たり面積">
          <a:extLst>
            <a:ext uri="{FF2B5EF4-FFF2-40B4-BE49-F238E27FC236}">
              <a16:creationId xmlns:a16="http://schemas.microsoft.com/office/drawing/2014/main" id="{71729478-916E-4D6C-9779-E59180D63893}"/>
            </a:ext>
          </a:extLst>
        </xdr:cNvPr>
        <xdr:cNvSpPr txBox="1"/>
      </xdr:nvSpPr>
      <xdr:spPr>
        <a:xfrm>
          <a:off x="20199427" y="102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125783</xdr:rowOff>
    </xdr:from>
    <xdr:ext cx="469744" cy="259045"/>
    <xdr:sp macro="" textlink="">
      <xdr:nvSpPr>
        <xdr:cNvPr id="722" name="n_3aveValue【学校施設】&#10;一人当たり面積">
          <a:extLst>
            <a:ext uri="{FF2B5EF4-FFF2-40B4-BE49-F238E27FC236}">
              <a16:creationId xmlns:a16="http://schemas.microsoft.com/office/drawing/2014/main" id="{BA7DB2BC-D74F-4EAE-B6B8-50982358BE42}"/>
            </a:ext>
          </a:extLst>
        </xdr:cNvPr>
        <xdr:cNvSpPr txBox="1"/>
      </xdr:nvSpPr>
      <xdr:spPr>
        <a:xfrm>
          <a:off x="19310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98024</xdr:rowOff>
    </xdr:from>
    <xdr:ext cx="469744" cy="259045"/>
    <xdr:sp macro="" textlink="">
      <xdr:nvSpPr>
        <xdr:cNvPr id="723" name="n_4aveValue【学校施設】&#10;一人当たり面積">
          <a:extLst>
            <a:ext uri="{FF2B5EF4-FFF2-40B4-BE49-F238E27FC236}">
              <a16:creationId xmlns:a16="http://schemas.microsoft.com/office/drawing/2014/main" id="{C54C9A0A-86F6-4C8D-988E-9EF1282D7C88}"/>
            </a:ext>
          </a:extLst>
        </xdr:cNvPr>
        <xdr:cNvSpPr txBox="1"/>
      </xdr:nvSpPr>
      <xdr:spPr>
        <a:xfrm>
          <a:off x="18421427" y="102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49039</xdr:rowOff>
    </xdr:from>
    <xdr:ext cx="469744" cy="259045"/>
    <xdr:sp macro="" textlink="">
      <xdr:nvSpPr>
        <xdr:cNvPr id="724" name="n_1mainValue【学校施設】&#10;一人当たり面積">
          <a:extLst>
            <a:ext uri="{FF2B5EF4-FFF2-40B4-BE49-F238E27FC236}">
              <a16:creationId xmlns:a16="http://schemas.microsoft.com/office/drawing/2014/main" id="{040A89AE-4882-4462-83C6-5E0BA789F2D2}"/>
            </a:ext>
          </a:extLst>
        </xdr:cNvPr>
        <xdr:cNvSpPr txBox="1"/>
      </xdr:nvSpPr>
      <xdr:spPr>
        <a:xfrm>
          <a:off x="210757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17761</xdr:rowOff>
    </xdr:from>
    <xdr:ext cx="469744" cy="259045"/>
    <xdr:sp macro="" textlink="">
      <xdr:nvSpPr>
        <xdr:cNvPr id="725" name="n_2mainValue【学校施設】&#10;一人当たり面積">
          <a:extLst>
            <a:ext uri="{FF2B5EF4-FFF2-40B4-BE49-F238E27FC236}">
              <a16:creationId xmlns:a16="http://schemas.microsoft.com/office/drawing/2014/main" id="{FC543856-E66D-46FA-A67A-A9F2E95FC645}"/>
            </a:ext>
          </a:extLst>
        </xdr:cNvPr>
        <xdr:cNvSpPr txBox="1"/>
      </xdr:nvSpPr>
      <xdr:spPr>
        <a:xfrm>
          <a:off x="20199427" y="1064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34742</xdr:rowOff>
    </xdr:from>
    <xdr:ext cx="469744" cy="259045"/>
    <xdr:sp macro="" textlink="">
      <xdr:nvSpPr>
        <xdr:cNvPr id="726" name="n_3mainValue【学校施設】&#10;一人当たり面積">
          <a:extLst>
            <a:ext uri="{FF2B5EF4-FFF2-40B4-BE49-F238E27FC236}">
              <a16:creationId xmlns:a16="http://schemas.microsoft.com/office/drawing/2014/main" id="{99C84B2C-894D-4D3E-81F6-76A9113F4A53}"/>
            </a:ext>
          </a:extLst>
        </xdr:cNvPr>
        <xdr:cNvSpPr txBox="1"/>
      </xdr:nvSpPr>
      <xdr:spPr>
        <a:xfrm>
          <a:off x="19310427" y="1066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52050</xdr:rowOff>
    </xdr:from>
    <xdr:ext cx="469744" cy="259045"/>
    <xdr:sp macro="" textlink="">
      <xdr:nvSpPr>
        <xdr:cNvPr id="727" name="n_4mainValue【学校施設】&#10;一人当たり面積">
          <a:extLst>
            <a:ext uri="{FF2B5EF4-FFF2-40B4-BE49-F238E27FC236}">
              <a16:creationId xmlns:a16="http://schemas.microsoft.com/office/drawing/2014/main" id="{01E74D91-2336-4D5D-95B2-013D1879C974}"/>
            </a:ext>
          </a:extLst>
        </xdr:cNvPr>
        <xdr:cNvSpPr txBox="1"/>
      </xdr:nvSpPr>
      <xdr:spPr>
        <a:xfrm>
          <a:off x="18421427" y="1068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E2AC430B-DAFA-4527-8D4A-937962E8D4A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2D5A1B02-AC08-4BFB-938B-B7E1B4C926F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3C67E915-A9FC-4E60-A0BD-1E9B6036DF9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6DC5675A-EDDB-4C20-B765-695ED43A187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7460EB6B-84F4-4552-AC8B-9A5D7663C30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7C808FA5-4E89-4D40-8489-A36C472C912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A2022AA4-CDE2-49D0-AA49-F5A6CB9ABFB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D5080A52-CE34-4AE0-A7B3-7E2B45BF533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A52FE079-1EDD-4B22-A612-DE2862D8B1B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A6689EB3-678A-495C-8AFB-A1AEA726055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F81E8B86-A1F1-4EF5-AB63-41F930A8688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38FFF139-2E35-4CFB-96AB-11C1A07A6D9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B6822855-0193-4736-BC04-9D2C7F4CAA0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4913F43D-B1E3-4B49-82D0-61A957A4712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2D26410B-DCAF-4D50-8DF0-60C0D2A1771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66E97B25-8AE3-478D-A0E2-BB3FF5039A3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07F6E95D-BBE5-4C1A-BB9A-800D3CC3179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05E3F864-E6C9-4DE8-8DDF-430479ADBBE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28D2E750-B9E8-4AF4-BDD3-745D4390C15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6801D12B-C6EB-4375-84A8-13CE5A6ACC9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F286690B-0438-4F4D-BC09-63A9FD2DB69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036EBCBD-1EE0-4BB4-A801-15E8D4AA40E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DD61D522-7291-49B8-9D27-4ABDE74059A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F50A84CB-5751-46DD-92DE-CE3F992BF6C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8E9DDAA8-AC42-443A-8DD3-32DE219B680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46139CA3-99B4-4DE7-A3BC-DEA6CA6BE11B}"/>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26AB521C-B315-45A1-BD23-B518798DFDF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5656784E-14B0-470B-BBA2-C0B3625E4A8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56" name="【児童館】&#10;有形固定資産減価償却率最大値テキスト">
          <a:extLst>
            <a:ext uri="{FF2B5EF4-FFF2-40B4-BE49-F238E27FC236}">
              <a16:creationId xmlns:a16="http://schemas.microsoft.com/office/drawing/2014/main" id="{083718A6-535F-466C-BA1C-B1F0087BB0DB}"/>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57" name="直線コネクタ 756">
          <a:extLst>
            <a:ext uri="{FF2B5EF4-FFF2-40B4-BE49-F238E27FC236}">
              <a16:creationId xmlns:a16="http://schemas.microsoft.com/office/drawing/2014/main" id="{5BA1DEA5-177D-4D47-8F2F-B36BD0C53390}"/>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41201</xdr:rowOff>
    </xdr:from>
    <xdr:ext cx="405111" cy="259045"/>
    <xdr:sp macro="" textlink="">
      <xdr:nvSpPr>
        <xdr:cNvPr id="758" name="【児童館】&#10;有形固定資産減価償却率平均値テキスト">
          <a:extLst>
            <a:ext uri="{FF2B5EF4-FFF2-40B4-BE49-F238E27FC236}">
              <a16:creationId xmlns:a16="http://schemas.microsoft.com/office/drawing/2014/main" id="{A84A05A7-2D12-4A67-AAE8-7BA98F6A64FA}"/>
            </a:ext>
          </a:extLst>
        </xdr:cNvPr>
        <xdr:cNvSpPr txBox="1"/>
      </xdr:nvSpPr>
      <xdr:spPr>
        <a:xfrm>
          <a:off x="16357600" y="1392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18324</xdr:rowOff>
    </xdr:from>
    <xdr:to>
      <xdr:col>85</xdr:col>
      <xdr:colOff>177800</xdr:colOff>
      <xdr:row>82</xdr:row>
      <xdr:rowOff>119924</xdr:rowOff>
    </xdr:to>
    <xdr:sp macro="" textlink="">
      <xdr:nvSpPr>
        <xdr:cNvPr id="759" name="フローチャート: 判断 758">
          <a:extLst>
            <a:ext uri="{FF2B5EF4-FFF2-40B4-BE49-F238E27FC236}">
              <a16:creationId xmlns:a16="http://schemas.microsoft.com/office/drawing/2014/main" id="{A421D986-0F08-434D-9107-2C391AD2F8B5}"/>
            </a:ext>
          </a:extLst>
        </xdr:cNvPr>
        <xdr:cNvSpPr/>
      </xdr:nvSpPr>
      <xdr:spPr>
        <a:xfrm>
          <a:off x="162687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3629</xdr:rowOff>
    </xdr:from>
    <xdr:to>
      <xdr:col>81</xdr:col>
      <xdr:colOff>101600</xdr:colOff>
      <xdr:row>82</xdr:row>
      <xdr:rowOff>105229</xdr:rowOff>
    </xdr:to>
    <xdr:sp macro="" textlink="">
      <xdr:nvSpPr>
        <xdr:cNvPr id="760" name="フローチャート: 判断 759">
          <a:extLst>
            <a:ext uri="{FF2B5EF4-FFF2-40B4-BE49-F238E27FC236}">
              <a16:creationId xmlns:a16="http://schemas.microsoft.com/office/drawing/2014/main" id="{831BE1F5-A4A4-4023-8976-385502452869}"/>
            </a:ext>
          </a:extLst>
        </xdr:cNvPr>
        <xdr:cNvSpPr/>
      </xdr:nvSpPr>
      <xdr:spPr>
        <a:xfrm>
          <a:off x="15430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61" name="フローチャート: 判断 760">
          <a:extLst>
            <a:ext uri="{FF2B5EF4-FFF2-40B4-BE49-F238E27FC236}">
              <a16:creationId xmlns:a16="http://schemas.microsoft.com/office/drawing/2014/main" id="{D9A0DD70-A877-4A45-BAAA-F89D14F96127}"/>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762" name="フローチャート: 判断 761">
          <a:extLst>
            <a:ext uri="{FF2B5EF4-FFF2-40B4-BE49-F238E27FC236}">
              <a16:creationId xmlns:a16="http://schemas.microsoft.com/office/drawing/2014/main" id="{55506A68-5453-4D94-9EA1-B8348419FA10}"/>
            </a:ext>
          </a:extLst>
        </xdr:cNvPr>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41184</xdr:rowOff>
    </xdr:from>
    <xdr:to>
      <xdr:col>67</xdr:col>
      <xdr:colOff>101600</xdr:colOff>
      <xdr:row>82</xdr:row>
      <xdr:rowOff>142784</xdr:rowOff>
    </xdr:to>
    <xdr:sp macro="" textlink="">
      <xdr:nvSpPr>
        <xdr:cNvPr id="763" name="フローチャート: 判断 762">
          <a:extLst>
            <a:ext uri="{FF2B5EF4-FFF2-40B4-BE49-F238E27FC236}">
              <a16:creationId xmlns:a16="http://schemas.microsoft.com/office/drawing/2014/main" id="{735E056A-C9FC-4C1F-9952-5DD814C56634}"/>
            </a:ext>
          </a:extLst>
        </xdr:cNvPr>
        <xdr:cNvSpPr/>
      </xdr:nvSpPr>
      <xdr:spPr>
        <a:xfrm>
          <a:off x="12763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EAE60BDA-2F3E-4F86-B949-8645FEB355F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8B3BC43-0C11-4864-92C3-5C80CCBBEEE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3971C389-CA87-4162-AAC1-EA7E9F63586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EC45293F-F805-42C2-9FBF-0A0262B8409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7101CCA3-E2A9-4655-9D85-BBD958C34AB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9" name="楕円 768">
          <a:extLst>
            <a:ext uri="{FF2B5EF4-FFF2-40B4-BE49-F238E27FC236}">
              <a16:creationId xmlns:a16="http://schemas.microsoft.com/office/drawing/2014/main" id="{BFD55194-EEC7-49A2-A718-4C02733C1CD8}"/>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70" name="【児童館】&#10;有形固定資産減価償却率該当値テキスト">
          <a:extLst>
            <a:ext uri="{FF2B5EF4-FFF2-40B4-BE49-F238E27FC236}">
              <a16:creationId xmlns:a16="http://schemas.microsoft.com/office/drawing/2014/main" id="{C4B49CC5-2F60-4718-B4C7-028893E4BE33}"/>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71" name="楕円 770">
          <a:extLst>
            <a:ext uri="{FF2B5EF4-FFF2-40B4-BE49-F238E27FC236}">
              <a16:creationId xmlns:a16="http://schemas.microsoft.com/office/drawing/2014/main" id="{757009AC-D92B-4F97-AABC-E438BBDF69E5}"/>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72" name="直線コネクタ 771">
          <a:extLst>
            <a:ext uri="{FF2B5EF4-FFF2-40B4-BE49-F238E27FC236}">
              <a16:creationId xmlns:a16="http://schemas.microsoft.com/office/drawing/2014/main" id="{530B9C43-8689-4E99-B06F-4E148151ADA0}"/>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73" name="楕円 772">
          <a:extLst>
            <a:ext uri="{FF2B5EF4-FFF2-40B4-BE49-F238E27FC236}">
              <a16:creationId xmlns:a16="http://schemas.microsoft.com/office/drawing/2014/main" id="{105BD3E2-EC7D-4749-A878-2E24E14DB9C7}"/>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74" name="直線コネクタ 773">
          <a:extLst>
            <a:ext uri="{FF2B5EF4-FFF2-40B4-BE49-F238E27FC236}">
              <a16:creationId xmlns:a16="http://schemas.microsoft.com/office/drawing/2014/main" id="{19F54DDB-F8DD-4782-A36C-CB3B01D85043}"/>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75" name="楕円 774">
          <a:extLst>
            <a:ext uri="{FF2B5EF4-FFF2-40B4-BE49-F238E27FC236}">
              <a16:creationId xmlns:a16="http://schemas.microsoft.com/office/drawing/2014/main" id="{59D77AC9-A5B1-42E5-B1B4-0F4682307DC6}"/>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76" name="直線コネクタ 775">
          <a:extLst>
            <a:ext uri="{FF2B5EF4-FFF2-40B4-BE49-F238E27FC236}">
              <a16:creationId xmlns:a16="http://schemas.microsoft.com/office/drawing/2014/main" id="{887973BF-52A5-464D-AB75-A68C6CB770E7}"/>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77" name="楕円 776">
          <a:extLst>
            <a:ext uri="{FF2B5EF4-FFF2-40B4-BE49-F238E27FC236}">
              <a16:creationId xmlns:a16="http://schemas.microsoft.com/office/drawing/2014/main" id="{A0EC9DF6-297B-4CF7-84F1-0A370440F9AF}"/>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78" name="直線コネクタ 777">
          <a:extLst>
            <a:ext uri="{FF2B5EF4-FFF2-40B4-BE49-F238E27FC236}">
              <a16:creationId xmlns:a16="http://schemas.microsoft.com/office/drawing/2014/main" id="{94BCF382-19B2-4604-AABC-B72217684F95}"/>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121756</xdr:rowOff>
    </xdr:from>
    <xdr:ext cx="405111" cy="259045"/>
    <xdr:sp macro="" textlink="">
      <xdr:nvSpPr>
        <xdr:cNvPr id="779" name="n_1aveValue【児童館】&#10;有形固定資産減価償却率">
          <a:extLst>
            <a:ext uri="{FF2B5EF4-FFF2-40B4-BE49-F238E27FC236}">
              <a16:creationId xmlns:a16="http://schemas.microsoft.com/office/drawing/2014/main" id="{EBF4A7D5-CD13-40AA-AD8B-7CC54103F9D9}"/>
            </a:ext>
          </a:extLst>
        </xdr:cNvPr>
        <xdr:cNvSpPr txBox="1"/>
      </xdr:nvSpPr>
      <xdr:spPr>
        <a:xfrm>
          <a:off x="152660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780" name="n_2aveValue【児童館】&#10;有形固定資産減価償却率">
          <a:extLst>
            <a:ext uri="{FF2B5EF4-FFF2-40B4-BE49-F238E27FC236}">
              <a16:creationId xmlns:a16="http://schemas.microsoft.com/office/drawing/2014/main" id="{9E566AE8-EF82-418E-8197-C0A46F8ABE05}"/>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781" name="n_3aveValue【児童館】&#10;有形固定資産減価償却率">
          <a:extLst>
            <a:ext uri="{FF2B5EF4-FFF2-40B4-BE49-F238E27FC236}">
              <a16:creationId xmlns:a16="http://schemas.microsoft.com/office/drawing/2014/main" id="{3184B1BA-9262-42C4-AF1D-85C16C69729E}"/>
            </a:ext>
          </a:extLst>
        </xdr:cNvPr>
        <xdr:cNvSpPr txBox="1"/>
      </xdr:nvSpPr>
      <xdr:spPr>
        <a:xfrm>
          <a:off x="13500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159311</xdr:rowOff>
    </xdr:from>
    <xdr:ext cx="405111" cy="259045"/>
    <xdr:sp macro="" textlink="">
      <xdr:nvSpPr>
        <xdr:cNvPr id="782" name="n_4aveValue【児童館】&#10;有形固定資産減価償却率">
          <a:extLst>
            <a:ext uri="{FF2B5EF4-FFF2-40B4-BE49-F238E27FC236}">
              <a16:creationId xmlns:a16="http://schemas.microsoft.com/office/drawing/2014/main" id="{823D7D54-F878-4EE9-B495-54E60257D6B9}"/>
            </a:ext>
          </a:extLst>
        </xdr:cNvPr>
        <xdr:cNvSpPr txBox="1"/>
      </xdr:nvSpPr>
      <xdr:spPr>
        <a:xfrm>
          <a:off x="12611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83" name="n_1mainValue【児童館】&#10;有形固定資産減価償却率">
          <a:extLst>
            <a:ext uri="{FF2B5EF4-FFF2-40B4-BE49-F238E27FC236}">
              <a16:creationId xmlns:a16="http://schemas.microsoft.com/office/drawing/2014/main" id="{8EF14D48-AAC1-41A9-BF03-969AC8F2E6F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84" name="n_2mainValue【児童館】&#10;有形固定資産減価償却率">
          <a:extLst>
            <a:ext uri="{FF2B5EF4-FFF2-40B4-BE49-F238E27FC236}">
              <a16:creationId xmlns:a16="http://schemas.microsoft.com/office/drawing/2014/main" id="{DC9B1579-79B1-4CE7-AA4E-952F3AD34452}"/>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85" name="n_3mainValue【児童館】&#10;有形固定資産減価償却率">
          <a:extLst>
            <a:ext uri="{FF2B5EF4-FFF2-40B4-BE49-F238E27FC236}">
              <a16:creationId xmlns:a16="http://schemas.microsoft.com/office/drawing/2014/main" id="{11FD0D34-F5D9-4A90-86B2-DB24BBEBEDF6}"/>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86" name="n_4mainValue【児童館】&#10;有形固定資産減価償却率">
          <a:extLst>
            <a:ext uri="{FF2B5EF4-FFF2-40B4-BE49-F238E27FC236}">
              <a16:creationId xmlns:a16="http://schemas.microsoft.com/office/drawing/2014/main" id="{03FBD0E4-6E3F-4AB3-8A98-C64E4B02708D}"/>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B501381F-5FB7-4BA5-B67F-BCCAA48527A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EBD0CFBF-6378-4FD8-9C97-A4DA55CD960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BB5E134D-8C62-4C30-89DE-440E6E0D372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CDFD0B13-3236-4A74-B54C-EA1BCF610B4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E5971B9D-32B1-4120-AA2B-D3628B9D2F5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2E5541C5-FB8D-4F70-88E6-8B46F403E30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69C42F11-4770-4D0A-B670-06AD94BFAE9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A102393-FEA2-4353-AAE0-EE89FD708DB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CFB25A90-B5DB-4112-B616-3407F35B9E0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6D4D5381-ACEB-4B51-AE94-117C5329521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613A3806-5A43-4A0C-929E-B3E00CC31E6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7E97ACF1-06BE-4EAE-92E3-908C3E4D304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2AF38B6A-CB97-4227-A8C4-C7D196CFB42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8EEAA889-BF3E-41F7-B25D-30ECEAB7A7B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B52CDDB1-506B-4262-9352-B62B28522C4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D53F117A-2EE5-455D-88F2-D32168D70A8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F4D753B0-7E89-458A-A842-FDF0E5A5631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57305B81-4AC0-4875-AAA2-4AFB3D21ED5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7AF0370E-3503-4F73-8969-D975442CD43C}"/>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FDEA5B79-462B-463C-A8EC-2C2EFFEA7A1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D8377CF7-0B9E-418C-A24A-B53D6989F8C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884DC3D1-D333-467A-AD69-03686FD679D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9B9A0FC3-F37E-4D04-AF6B-4F055C2D202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C610A914-A025-4B20-99E3-51C8C3E5526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児童館】&#10;一人当たり面積グラフ枠">
          <a:extLst>
            <a:ext uri="{FF2B5EF4-FFF2-40B4-BE49-F238E27FC236}">
              <a16:creationId xmlns:a16="http://schemas.microsoft.com/office/drawing/2014/main" id="{8F3705FC-DF51-4579-B701-5F7A69BBCBF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21771</xdr:rowOff>
    </xdr:to>
    <xdr:cxnSp macro="">
      <xdr:nvCxnSpPr>
        <xdr:cNvPr id="812" name="直線コネクタ 811">
          <a:extLst>
            <a:ext uri="{FF2B5EF4-FFF2-40B4-BE49-F238E27FC236}">
              <a16:creationId xmlns:a16="http://schemas.microsoft.com/office/drawing/2014/main" id="{3E67C660-07CF-4717-B473-2B02A6954A43}"/>
            </a:ext>
          </a:extLst>
        </xdr:cNvPr>
        <xdr:cNvCxnSpPr/>
      </xdr:nvCxnSpPr>
      <xdr:spPr>
        <a:xfrm flipV="1">
          <a:off x="22160864" y="1328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813" name="【児童館】&#10;一人当たり面積最小値テキスト">
          <a:extLst>
            <a:ext uri="{FF2B5EF4-FFF2-40B4-BE49-F238E27FC236}">
              <a16:creationId xmlns:a16="http://schemas.microsoft.com/office/drawing/2014/main" id="{BDBC0945-E1DC-428A-91B0-D8266AFCCB8D}"/>
            </a:ext>
          </a:extLst>
        </xdr:cNvPr>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814" name="直線コネクタ 813">
          <a:extLst>
            <a:ext uri="{FF2B5EF4-FFF2-40B4-BE49-F238E27FC236}">
              <a16:creationId xmlns:a16="http://schemas.microsoft.com/office/drawing/2014/main" id="{D3A82611-2E4D-4460-9F4D-9EEA8F8BA0AE}"/>
            </a:ext>
          </a:extLst>
        </xdr:cNvPr>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815" name="【児童館】&#10;一人当たり面積最大値テキスト">
          <a:extLst>
            <a:ext uri="{FF2B5EF4-FFF2-40B4-BE49-F238E27FC236}">
              <a16:creationId xmlns:a16="http://schemas.microsoft.com/office/drawing/2014/main" id="{D4D34AC6-14B9-4255-962E-4B37A58D63E7}"/>
            </a:ext>
          </a:extLst>
        </xdr:cNvPr>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816" name="直線コネクタ 815">
          <a:extLst>
            <a:ext uri="{FF2B5EF4-FFF2-40B4-BE49-F238E27FC236}">
              <a16:creationId xmlns:a16="http://schemas.microsoft.com/office/drawing/2014/main" id="{53EDF0D4-AB0D-44C2-9520-48DC7360332B}"/>
            </a:ext>
          </a:extLst>
        </xdr:cNvPr>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17" name="【児童館】&#10;一人当たり面積平均値テキスト">
          <a:extLst>
            <a:ext uri="{FF2B5EF4-FFF2-40B4-BE49-F238E27FC236}">
              <a16:creationId xmlns:a16="http://schemas.microsoft.com/office/drawing/2014/main" id="{3DF3C21B-7CC3-4022-AAEF-6500ABAE686B}"/>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18" name="フローチャート: 判断 817">
          <a:extLst>
            <a:ext uri="{FF2B5EF4-FFF2-40B4-BE49-F238E27FC236}">
              <a16:creationId xmlns:a16="http://schemas.microsoft.com/office/drawing/2014/main" id="{F409AC74-55CA-4E1F-9BB7-AEEBDC85C834}"/>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117929</xdr:rowOff>
    </xdr:from>
    <xdr:to>
      <xdr:col>112</xdr:col>
      <xdr:colOff>38100</xdr:colOff>
      <xdr:row>83</xdr:row>
      <xdr:rowOff>48079</xdr:rowOff>
    </xdr:to>
    <xdr:sp macro="" textlink="">
      <xdr:nvSpPr>
        <xdr:cNvPr id="819" name="フローチャート: 判断 818">
          <a:extLst>
            <a:ext uri="{FF2B5EF4-FFF2-40B4-BE49-F238E27FC236}">
              <a16:creationId xmlns:a16="http://schemas.microsoft.com/office/drawing/2014/main" id="{FAFDE996-0BE3-401C-90EA-25123F26D2C6}"/>
            </a:ext>
          </a:extLst>
        </xdr:cNvPr>
        <xdr:cNvSpPr/>
      </xdr:nvSpPr>
      <xdr:spPr>
        <a:xfrm>
          <a:off x="2127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820" name="フローチャート: 判断 819">
          <a:extLst>
            <a:ext uri="{FF2B5EF4-FFF2-40B4-BE49-F238E27FC236}">
              <a16:creationId xmlns:a16="http://schemas.microsoft.com/office/drawing/2014/main" id="{1C8AA0E5-FE5B-445D-8167-08E34E25F4C5}"/>
            </a:ext>
          </a:extLst>
        </xdr:cNvPr>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1" name="フローチャート: 判断 820">
          <a:extLst>
            <a:ext uri="{FF2B5EF4-FFF2-40B4-BE49-F238E27FC236}">
              <a16:creationId xmlns:a16="http://schemas.microsoft.com/office/drawing/2014/main" id="{223AE2FD-ACA5-4DE2-B09C-E7E7F8FAF2D6}"/>
            </a:ext>
          </a:extLst>
        </xdr:cNvPr>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19957</xdr:rowOff>
    </xdr:from>
    <xdr:to>
      <xdr:col>98</xdr:col>
      <xdr:colOff>38100</xdr:colOff>
      <xdr:row>82</xdr:row>
      <xdr:rowOff>121557</xdr:rowOff>
    </xdr:to>
    <xdr:sp macro="" textlink="">
      <xdr:nvSpPr>
        <xdr:cNvPr id="822" name="フローチャート: 判断 821">
          <a:extLst>
            <a:ext uri="{FF2B5EF4-FFF2-40B4-BE49-F238E27FC236}">
              <a16:creationId xmlns:a16="http://schemas.microsoft.com/office/drawing/2014/main" id="{771D85E4-A663-48A8-AE70-0650E2AD7737}"/>
            </a:ext>
          </a:extLst>
        </xdr:cNvPr>
        <xdr:cNvSpPr/>
      </xdr:nvSpPr>
      <xdr:spPr>
        <a:xfrm>
          <a:off x="18605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4CD54A4A-2757-4DEB-90C3-50E146BE8F5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63812C60-BB79-492B-9DC1-8472DFC2017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88372E6B-4F5F-4ED8-8461-F90D31DB18E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BC3DFDAC-8222-4419-8AAE-E61DF9513EB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4F6DBFF7-88B0-4CE5-8E0F-D3D1842E86F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68943</xdr:rowOff>
    </xdr:from>
    <xdr:to>
      <xdr:col>116</xdr:col>
      <xdr:colOff>114300</xdr:colOff>
      <xdr:row>84</xdr:row>
      <xdr:rowOff>170543</xdr:rowOff>
    </xdr:to>
    <xdr:sp macro="" textlink="">
      <xdr:nvSpPr>
        <xdr:cNvPr id="828" name="楕円 827">
          <a:extLst>
            <a:ext uri="{FF2B5EF4-FFF2-40B4-BE49-F238E27FC236}">
              <a16:creationId xmlns:a16="http://schemas.microsoft.com/office/drawing/2014/main" id="{76BAC47B-D71B-4434-B2E5-F0A88493F847}"/>
            </a:ext>
          </a:extLst>
        </xdr:cNvPr>
        <xdr:cNvSpPr/>
      </xdr:nvSpPr>
      <xdr:spPr>
        <a:xfrm>
          <a:off x="22110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47370</xdr:rowOff>
    </xdr:from>
    <xdr:ext cx="469744" cy="259045"/>
    <xdr:sp macro="" textlink="">
      <xdr:nvSpPr>
        <xdr:cNvPr id="829" name="【児童館】&#10;一人当たり面積該当値テキスト">
          <a:extLst>
            <a:ext uri="{FF2B5EF4-FFF2-40B4-BE49-F238E27FC236}">
              <a16:creationId xmlns:a16="http://schemas.microsoft.com/office/drawing/2014/main" id="{CC7EF7B8-3A28-4806-8443-F8245C2A25F7}"/>
            </a:ext>
          </a:extLst>
        </xdr:cNvPr>
        <xdr:cNvSpPr txBox="1"/>
      </xdr:nvSpPr>
      <xdr:spPr>
        <a:xfrm>
          <a:off x="22199600"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85271</xdr:rowOff>
    </xdr:from>
    <xdr:to>
      <xdr:col>112</xdr:col>
      <xdr:colOff>38100</xdr:colOff>
      <xdr:row>85</xdr:row>
      <xdr:rowOff>15421</xdr:rowOff>
    </xdr:to>
    <xdr:sp macro="" textlink="">
      <xdr:nvSpPr>
        <xdr:cNvPr id="830" name="楕円 829">
          <a:extLst>
            <a:ext uri="{FF2B5EF4-FFF2-40B4-BE49-F238E27FC236}">
              <a16:creationId xmlns:a16="http://schemas.microsoft.com/office/drawing/2014/main" id="{41BAD648-5C2D-4DE6-9290-DA02D7F2F693}"/>
            </a:ext>
          </a:extLst>
        </xdr:cNvPr>
        <xdr:cNvSpPr/>
      </xdr:nvSpPr>
      <xdr:spPr>
        <a:xfrm>
          <a:off x="21272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119743</xdr:rowOff>
    </xdr:from>
    <xdr:to>
      <xdr:col>116</xdr:col>
      <xdr:colOff>63500</xdr:colOff>
      <xdr:row>84</xdr:row>
      <xdr:rowOff>136071</xdr:rowOff>
    </xdr:to>
    <xdr:cxnSp macro="">
      <xdr:nvCxnSpPr>
        <xdr:cNvPr id="831" name="直線コネクタ 830">
          <a:extLst>
            <a:ext uri="{FF2B5EF4-FFF2-40B4-BE49-F238E27FC236}">
              <a16:creationId xmlns:a16="http://schemas.microsoft.com/office/drawing/2014/main" id="{78510891-D636-4A91-BE4D-54C54B1B0150}"/>
            </a:ext>
          </a:extLst>
        </xdr:cNvPr>
        <xdr:cNvCxnSpPr/>
      </xdr:nvCxnSpPr>
      <xdr:spPr>
        <a:xfrm flipV="1">
          <a:off x="21323300" y="145215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85271</xdr:rowOff>
    </xdr:from>
    <xdr:to>
      <xdr:col>107</xdr:col>
      <xdr:colOff>101600</xdr:colOff>
      <xdr:row>85</xdr:row>
      <xdr:rowOff>15421</xdr:rowOff>
    </xdr:to>
    <xdr:sp macro="" textlink="">
      <xdr:nvSpPr>
        <xdr:cNvPr id="832" name="楕円 831">
          <a:extLst>
            <a:ext uri="{FF2B5EF4-FFF2-40B4-BE49-F238E27FC236}">
              <a16:creationId xmlns:a16="http://schemas.microsoft.com/office/drawing/2014/main" id="{AD0B27AF-B881-41B0-82E5-E115AB3B6B42}"/>
            </a:ext>
          </a:extLst>
        </xdr:cNvPr>
        <xdr:cNvSpPr/>
      </xdr:nvSpPr>
      <xdr:spPr>
        <a:xfrm>
          <a:off x="20383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136071</xdr:rowOff>
    </xdr:from>
    <xdr:to>
      <xdr:col>111</xdr:col>
      <xdr:colOff>177800</xdr:colOff>
      <xdr:row>84</xdr:row>
      <xdr:rowOff>136071</xdr:rowOff>
    </xdr:to>
    <xdr:cxnSp macro="">
      <xdr:nvCxnSpPr>
        <xdr:cNvPr id="833" name="直線コネクタ 832">
          <a:extLst>
            <a:ext uri="{FF2B5EF4-FFF2-40B4-BE49-F238E27FC236}">
              <a16:creationId xmlns:a16="http://schemas.microsoft.com/office/drawing/2014/main" id="{9E3C534A-06EC-49D6-AA48-7C601F7A8D3F}"/>
            </a:ext>
          </a:extLst>
        </xdr:cNvPr>
        <xdr:cNvCxnSpPr/>
      </xdr:nvCxnSpPr>
      <xdr:spPr>
        <a:xfrm>
          <a:off x="20434300" y="14537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34" name="楕円 833">
          <a:extLst>
            <a:ext uri="{FF2B5EF4-FFF2-40B4-BE49-F238E27FC236}">
              <a16:creationId xmlns:a16="http://schemas.microsoft.com/office/drawing/2014/main" id="{2173B067-DFE0-4107-8556-4207F8EA6094}"/>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136071</xdr:rowOff>
    </xdr:from>
    <xdr:to>
      <xdr:col>107</xdr:col>
      <xdr:colOff>50800</xdr:colOff>
      <xdr:row>84</xdr:row>
      <xdr:rowOff>152400</xdr:rowOff>
    </xdr:to>
    <xdr:cxnSp macro="">
      <xdr:nvCxnSpPr>
        <xdr:cNvPr id="835" name="直線コネクタ 834">
          <a:extLst>
            <a:ext uri="{FF2B5EF4-FFF2-40B4-BE49-F238E27FC236}">
              <a16:creationId xmlns:a16="http://schemas.microsoft.com/office/drawing/2014/main" id="{594537E0-2718-4D0B-AF16-E8D7D299B20F}"/>
            </a:ext>
          </a:extLst>
        </xdr:cNvPr>
        <xdr:cNvCxnSpPr/>
      </xdr:nvCxnSpPr>
      <xdr:spPr>
        <a:xfrm flipV="1">
          <a:off x="19545300" y="145378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36" name="楕円 835">
          <a:extLst>
            <a:ext uri="{FF2B5EF4-FFF2-40B4-BE49-F238E27FC236}">
              <a16:creationId xmlns:a16="http://schemas.microsoft.com/office/drawing/2014/main" id="{C7EFFFB5-6BD2-4C9C-8866-9CAE5B6A02C7}"/>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837" name="直線コネクタ 836">
          <a:extLst>
            <a:ext uri="{FF2B5EF4-FFF2-40B4-BE49-F238E27FC236}">
              <a16:creationId xmlns:a16="http://schemas.microsoft.com/office/drawing/2014/main" id="{E7AEF8B8-FF60-4B3F-A2C4-41DC65A329D1}"/>
            </a:ext>
          </a:extLst>
        </xdr:cNvPr>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64606</xdr:rowOff>
    </xdr:from>
    <xdr:ext cx="469744" cy="259045"/>
    <xdr:sp macro="" textlink="">
      <xdr:nvSpPr>
        <xdr:cNvPr id="838" name="n_1aveValue【児童館】&#10;一人当たり面積">
          <a:extLst>
            <a:ext uri="{FF2B5EF4-FFF2-40B4-BE49-F238E27FC236}">
              <a16:creationId xmlns:a16="http://schemas.microsoft.com/office/drawing/2014/main" id="{892FF61B-61AC-4ADE-B724-5213C8B2A6FE}"/>
            </a:ext>
          </a:extLst>
        </xdr:cNvPr>
        <xdr:cNvSpPr txBox="1"/>
      </xdr:nvSpPr>
      <xdr:spPr>
        <a:xfrm>
          <a:off x="210757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839" name="n_2aveValue【児童館】&#10;一人当たり面積">
          <a:extLst>
            <a:ext uri="{FF2B5EF4-FFF2-40B4-BE49-F238E27FC236}">
              <a16:creationId xmlns:a16="http://schemas.microsoft.com/office/drawing/2014/main" id="{5284FF06-76D8-4CBD-A9DD-DABA218035A2}"/>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840" name="n_3aveValue【児童館】&#10;一人当たり面積">
          <a:extLst>
            <a:ext uri="{FF2B5EF4-FFF2-40B4-BE49-F238E27FC236}">
              <a16:creationId xmlns:a16="http://schemas.microsoft.com/office/drawing/2014/main" id="{28C43DE3-397F-424F-98B2-582E2F8C60F5}"/>
            </a:ext>
          </a:extLst>
        </xdr:cNvPr>
        <xdr:cNvSpPr txBox="1"/>
      </xdr:nvSpPr>
      <xdr:spPr>
        <a:xfrm>
          <a:off x="19310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138084</xdr:rowOff>
    </xdr:from>
    <xdr:ext cx="469744" cy="259045"/>
    <xdr:sp macro="" textlink="">
      <xdr:nvSpPr>
        <xdr:cNvPr id="841" name="n_4aveValue【児童館】&#10;一人当たり面積">
          <a:extLst>
            <a:ext uri="{FF2B5EF4-FFF2-40B4-BE49-F238E27FC236}">
              <a16:creationId xmlns:a16="http://schemas.microsoft.com/office/drawing/2014/main" id="{4F008A8A-08C0-4C81-94D1-35EFFA0442B0}"/>
            </a:ext>
          </a:extLst>
        </xdr:cNvPr>
        <xdr:cNvSpPr txBox="1"/>
      </xdr:nvSpPr>
      <xdr:spPr>
        <a:xfrm>
          <a:off x="18421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6548</xdr:rowOff>
    </xdr:from>
    <xdr:ext cx="469744" cy="259045"/>
    <xdr:sp macro="" textlink="">
      <xdr:nvSpPr>
        <xdr:cNvPr id="842" name="n_1mainValue【児童館】&#10;一人当たり面積">
          <a:extLst>
            <a:ext uri="{FF2B5EF4-FFF2-40B4-BE49-F238E27FC236}">
              <a16:creationId xmlns:a16="http://schemas.microsoft.com/office/drawing/2014/main" id="{20FFE3FD-5612-483F-BDA1-E54AC6B2E5D8}"/>
            </a:ext>
          </a:extLst>
        </xdr:cNvPr>
        <xdr:cNvSpPr txBox="1"/>
      </xdr:nvSpPr>
      <xdr:spPr>
        <a:xfrm>
          <a:off x="210757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6548</xdr:rowOff>
    </xdr:from>
    <xdr:ext cx="469744" cy="259045"/>
    <xdr:sp macro="" textlink="">
      <xdr:nvSpPr>
        <xdr:cNvPr id="843" name="n_2mainValue【児童館】&#10;一人当たり面積">
          <a:extLst>
            <a:ext uri="{FF2B5EF4-FFF2-40B4-BE49-F238E27FC236}">
              <a16:creationId xmlns:a16="http://schemas.microsoft.com/office/drawing/2014/main" id="{AD8A2B10-A010-4C61-8693-2997F78BA2A9}"/>
            </a:ext>
          </a:extLst>
        </xdr:cNvPr>
        <xdr:cNvSpPr txBox="1"/>
      </xdr:nvSpPr>
      <xdr:spPr>
        <a:xfrm>
          <a:off x="20199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44" name="n_3mainValue【児童館】&#10;一人当たり面積">
          <a:extLst>
            <a:ext uri="{FF2B5EF4-FFF2-40B4-BE49-F238E27FC236}">
              <a16:creationId xmlns:a16="http://schemas.microsoft.com/office/drawing/2014/main" id="{73A0D476-A4F5-412A-82BE-F900B300750E}"/>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45" name="n_4mainValue【児童館】&#10;一人当たり面積">
          <a:extLst>
            <a:ext uri="{FF2B5EF4-FFF2-40B4-BE49-F238E27FC236}">
              <a16:creationId xmlns:a16="http://schemas.microsoft.com/office/drawing/2014/main" id="{42491943-4FBC-43FD-A0C2-6C2A6E4AC46D}"/>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32522F5E-8658-4782-A4C8-AF7452AB554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FBEA7838-440E-4AF7-A1EA-C0A5B97C753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2BB0C3CF-3E03-4F9B-A15A-8D426716BA3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3E599F8A-D158-40DE-B7BE-6B7F991065A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C50E341D-0FFB-4936-8C4A-9B097FC0A58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4ADD1E55-2A89-402F-BBDA-3CA29FB2D85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603A7957-1230-4C6D-A300-5156AC45531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31ED940A-A7D0-474E-B37D-71ABC641F53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E110168F-54F1-4770-A86A-49F0CA5035D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CD887175-FDF2-4585-B010-84821257969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061605CE-B437-4937-AFFF-4968B7F59B7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7" name="直線コネクタ 856">
          <a:extLst>
            <a:ext uri="{FF2B5EF4-FFF2-40B4-BE49-F238E27FC236}">
              <a16:creationId xmlns:a16="http://schemas.microsoft.com/office/drawing/2014/main" id="{84C2A3EE-A275-4B35-8087-0FF88ECB2B8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8" name="テキスト ボックス 857">
          <a:extLst>
            <a:ext uri="{FF2B5EF4-FFF2-40B4-BE49-F238E27FC236}">
              <a16:creationId xmlns:a16="http://schemas.microsoft.com/office/drawing/2014/main" id="{D17B7B7E-72B6-4964-A36A-C6971E50CF0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9" name="直線コネクタ 858">
          <a:extLst>
            <a:ext uri="{FF2B5EF4-FFF2-40B4-BE49-F238E27FC236}">
              <a16:creationId xmlns:a16="http://schemas.microsoft.com/office/drawing/2014/main" id="{97A1071C-E45A-4123-84BC-7D34D29B533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0" name="テキスト ボックス 859">
          <a:extLst>
            <a:ext uri="{FF2B5EF4-FFF2-40B4-BE49-F238E27FC236}">
              <a16:creationId xmlns:a16="http://schemas.microsoft.com/office/drawing/2014/main" id="{CC2DCC2C-0384-4FEC-B37F-9CBD367C885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a:extLst>
            <a:ext uri="{FF2B5EF4-FFF2-40B4-BE49-F238E27FC236}">
              <a16:creationId xmlns:a16="http://schemas.microsoft.com/office/drawing/2014/main" id="{DA2B3368-72A4-45CB-BB62-397FAB87B6D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a:extLst>
            <a:ext uri="{FF2B5EF4-FFF2-40B4-BE49-F238E27FC236}">
              <a16:creationId xmlns:a16="http://schemas.microsoft.com/office/drawing/2014/main" id="{5883F80A-9377-47E5-A659-44EF2B43B65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3" name="直線コネクタ 862">
          <a:extLst>
            <a:ext uri="{FF2B5EF4-FFF2-40B4-BE49-F238E27FC236}">
              <a16:creationId xmlns:a16="http://schemas.microsoft.com/office/drawing/2014/main" id="{0C1BCED6-239D-404A-A6D0-BE842F0AB34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4" name="テキスト ボックス 863">
          <a:extLst>
            <a:ext uri="{FF2B5EF4-FFF2-40B4-BE49-F238E27FC236}">
              <a16:creationId xmlns:a16="http://schemas.microsoft.com/office/drawing/2014/main" id="{28C4CBFF-8960-4BB9-9314-04007CB1AED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5" name="直線コネクタ 864">
          <a:extLst>
            <a:ext uri="{FF2B5EF4-FFF2-40B4-BE49-F238E27FC236}">
              <a16:creationId xmlns:a16="http://schemas.microsoft.com/office/drawing/2014/main" id="{C097E809-445A-4C7C-A163-40DA4F7C36A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6" name="テキスト ボックス 865">
          <a:extLst>
            <a:ext uri="{FF2B5EF4-FFF2-40B4-BE49-F238E27FC236}">
              <a16:creationId xmlns:a16="http://schemas.microsoft.com/office/drawing/2014/main" id="{6BD2D4A9-55A7-4C01-BA5E-5863E94391F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4D968AAE-0BC4-452A-81A8-0D24ACB68E3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8" name="テキスト ボックス 867">
          <a:extLst>
            <a:ext uri="{FF2B5EF4-FFF2-40B4-BE49-F238E27FC236}">
              <a16:creationId xmlns:a16="http://schemas.microsoft.com/office/drawing/2014/main" id="{B1E06621-5D51-4F89-82F3-CB099EA4694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9" name="【公民館】&#10;有形固定資産減価償却率グラフ枠">
          <a:extLst>
            <a:ext uri="{FF2B5EF4-FFF2-40B4-BE49-F238E27FC236}">
              <a16:creationId xmlns:a16="http://schemas.microsoft.com/office/drawing/2014/main" id="{3D629C47-53A7-45DD-8E61-6449C0183A0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870" name="直線コネクタ 869">
          <a:extLst>
            <a:ext uri="{FF2B5EF4-FFF2-40B4-BE49-F238E27FC236}">
              <a16:creationId xmlns:a16="http://schemas.microsoft.com/office/drawing/2014/main" id="{D328D033-EED6-46CE-AAF2-F681F8C28EF0}"/>
            </a:ext>
          </a:extLst>
        </xdr:cNvPr>
        <xdr:cNvCxnSpPr/>
      </xdr:nvCxnSpPr>
      <xdr:spPr>
        <a:xfrm flipV="1">
          <a:off x="16318864" y="171811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71" name="【公民館】&#10;有形固定資産減価償却率最小値テキスト">
          <a:extLst>
            <a:ext uri="{FF2B5EF4-FFF2-40B4-BE49-F238E27FC236}">
              <a16:creationId xmlns:a16="http://schemas.microsoft.com/office/drawing/2014/main" id="{B08EC6B1-F88B-40F2-839B-73262B2B6DBF}"/>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72" name="直線コネクタ 871">
          <a:extLst>
            <a:ext uri="{FF2B5EF4-FFF2-40B4-BE49-F238E27FC236}">
              <a16:creationId xmlns:a16="http://schemas.microsoft.com/office/drawing/2014/main" id="{E20699E0-2205-4D67-902F-7DB17214719F}"/>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873" name="【公民館】&#10;有形固定資産減価償却率最大値テキスト">
          <a:extLst>
            <a:ext uri="{FF2B5EF4-FFF2-40B4-BE49-F238E27FC236}">
              <a16:creationId xmlns:a16="http://schemas.microsoft.com/office/drawing/2014/main" id="{2DA0831A-E236-4D8D-8986-B548638158A0}"/>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874" name="直線コネクタ 873">
          <a:extLst>
            <a:ext uri="{FF2B5EF4-FFF2-40B4-BE49-F238E27FC236}">
              <a16:creationId xmlns:a16="http://schemas.microsoft.com/office/drawing/2014/main" id="{CBD9BAAE-B9B4-42BE-993A-9BBB32C3D824}"/>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15891</xdr:rowOff>
    </xdr:from>
    <xdr:ext cx="405111" cy="259045"/>
    <xdr:sp macro="" textlink="">
      <xdr:nvSpPr>
        <xdr:cNvPr id="875" name="【公民館】&#10;有形固定資産減価償却率平均値テキスト">
          <a:extLst>
            <a:ext uri="{FF2B5EF4-FFF2-40B4-BE49-F238E27FC236}">
              <a16:creationId xmlns:a16="http://schemas.microsoft.com/office/drawing/2014/main" id="{5DE69959-F494-422E-A7DD-1C4E6A7070D9}"/>
            </a:ext>
          </a:extLst>
        </xdr:cNvPr>
        <xdr:cNvSpPr txBox="1"/>
      </xdr:nvSpPr>
      <xdr:spPr>
        <a:xfrm>
          <a:off x="16357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876" name="フローチャート: 判断 875">
          <a:extLst>
            <a:ext uri="{FF2B5EF4-FFF2-40B4-BE49-F238E27FC236}">
              <a16:creationId xmlns:a16="http://schemas.microsoft.com/office/drawing/2014/main" id="{04710433-0504-4944-9B73-E3D389FD6EA3}"/>
            </a:ext>
          </a:extLst>
        </xdr:cNvPr>
        <xdr:cNvSpPr/>
      </xdr:nvSpPr>
      <xdr:spPr>
        <a:xfrm>
          <a:off x="16268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77" name="フローチャート: 判断 876">
          <a:extLst>
            <a:ext uri="{FF2B5EF4-FFF2-40B4-BE49-F238E27FC236}">
              <a16:creationId xmlns:a16="http://schemas.microsoft.com/office/drawing/2014/main" id="{01A951E5-5B2C-422E-9A78-7F30868AF07C}"/>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878" name="フローチャート: 判断 877">
          <a:extLst>
            <a:ext uri="{FF2B5EF4-FFF2-40B4-BE49-F238E27FC236}">
              <a16:creationId xmlns:a16="http://schemas.microsoft.com/office/drawing/2014/main" id="{0EFE90D3-F599-47F4-8534-F0163FB190C2}"/>
            </a:ext>
          </a:extLst>
        </xdr:cNvPr>
        <xdr:cNvSpPr/>
      </xdr:nvSpPr>
      <xdr:spPr>
        <a:xfrm>
          <a:off x="14541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879" name="フローチャート: 判断 878">
          <a:extLst>
            <a:ext uri="{FF2B5EF4-FFF2-40B4-BE49-F238E27FC236}">
              <a16:creationId xmlns:a16="http://schemas.microsoft.com/office/drawing/2014/main" id="{F5D3DAFF-E3B0-4E0B-BB9D-24E58A145862}"/>
            </a:ext>
          </a:extLst>
        </xdr:cNvPr>
        <xdr:cNvSpPr/>
      </xdr:nvSpPr>
      <xdr:spPr>
        <a:xfrm>
          <a:off x="13652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133986</xdr:rowOff>
    </xdr:from>
    <xdr:to>
      <xdr:col>67</xdr:col>
      <xdr:colOff>101600</xdr:colOff>
      <xdr:row>105</xdr:row>
      <xdr:rowOff>64136</xdr:rowOff>
    </xdr:to>
    <xdr:sp macro="" textlink="">
      <xdr:nvSpPr>
        <xdr:cNvPr id="880" name="フローチャート: 判断 879">
          <a:extLst>
            <a:ext uri="{FF2B5EF4-FFF2-40B4-BE49-F238E27FC236}">
              <a16:creationId xmlns:a16="http://schemas.microsoft.com/office/drawing/2014/main" id="{C519DEBC-845E-4E6F-95C6-D1A4031F69D5}"/>
            </a:ext>
          </a:extLst>
        </xdr:cNvPr>
        <xdr:cNvSpPr/>
      </xdr:nvSpPr>
      <xdr:spPr>
        <a:xfrm>
          <a:off x="12763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FE7AB5FD-4160-4F03-A848-D18E8955457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48CDE9B3-4799-4C37-8749-916F71FBAEC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2FECC728-2FD4-4F4A-AD78-A86A9940A13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B2CD81EA-D7CE-442C-A955-33002318C36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F0834AF5-3D7B-46A9-BA4B-7358E8A5969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6350</xdr:rowOff>
    </xdr:from>
    <xdr:to>
      <xdr:col>85</xdr:col>
      <xdr:colOff>177800</xdr:colOff>
      <xdr:row>108</xdr:row>
      <xdr:rowOff>107950</xdr:rowOff>
    </xdr:to>
    <xdr:sp macro="" textlink="">
      <xdr:nvSpPr>
        <xdr:cNvPr id="886" name="楕円 885">
          <a:extLst>
            <a:ext uri="{FF2B5EF4-FFF2-40B4-BE49-F238E27FC236}">
              <a16:creationId xmlns:a16="http://schemas.microsoft.com/office/drawing/2014/main" id="{B3E9BE4E-9C80-4CA3-ACA4-5431EFB7C852}"/>
            </a:ext>
          </a:extLst>
        </xdr:cNvPr>
        <xdr:cNvSpPr/>
      </xdr:nvSpPr>
      <xdr:spPr>
        <a:xfrm>
          <a:off x="162687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92727</xdr:rowOff>
    </xdr:from>
    <xdr:ext cx="405111" cy="259045"/>
    <xdr:sp macro="" textlink="">
      <xdr:nvSpPr>
        <xdr:cNvPr id="887" name="【公民館】&#10;有形固定資産減価償却率該当値テキスト">
          <a:extLst>
            <a:ext uri="{FF2B5EF4-FFF2-40B4-BE49-F238E27FC236}">
              <a16:creationId xmlns:a16="http://schemas.microsoft.com/office/drawing/2014/main" id="{092B234F-A709-4D48-8BCE-3DF84D0E6290}"/>
            </a:ext>
          </a:extLst>
        </xdr:cNvPr>
        <xdr:cNvSpPr txBox="1"/>
      </xdr:nvSpPr>
      <xdr:spPr>
        <a:xfrm>
          <a:off x="16357600" y="184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153036</xdr:rowOff>
    </xdr:from>
    <xdr:to>
      <xdr:col>81</xdr:col>
      <xdr:colOff>101600</xdr:colOff>
      <xdr:row>108</xdr:row>
      <xdr:rowOff>83186</xdr:rowOff>
    </xdr:to>
    <xdr:sp macro="" textlink="">
      <xdr:nvSpPr>
        <xdr:cNvPr id="888" name="楕円 887">
          <a:extLst>
            <a:ext uri="{FF2B5EF4-FFF2-40B4-BE49-F238E27FC236}">
              <a16:creationId xmlns:a16="http://schemas.microsoft.com/office/drawing/2014/main" id="{AA3951AD-C967-450E-8BC8-1671AA7729A1}"/>
            </a:ext>
          </a:extLst>
        </xdr:cNvPr>
        <xdr:cNvSpPr/>
      </xdr:nvSpPr>
      <xdr:spPr>
        <a:xfrm>
          <a:off x="15430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32386</xdr:rowOff>
    </xdr:from>
    <xdr:to>
      <xdr:col>85</xdr:col>
      <xdr:colOff>127000</xdr:colOff>
      <xdr:row>108</xdr:row>
      <xdr:rowOff>57150</xdr:rowOff>
    </xdr:to>
    <xdr:cxnSp macro="">
      <xdr:nvCxnSpPr>
        <xdr:cNvPr id="889" name="直線コネクタ 888">
          <a:extLst>
            <a:ext uri="{FF2B5EF4-FFF2-40B4-BE49-F238E27FC236}">
              <a16:creationId xmlns:a16="http://schemas.microsoft.com/office/drawing/2014/main" id="{D0CAE348-A713-4DB9-8C8B-E3996397DA25}"/>
            </a:ext>
          </a:extLst>
        </xdr:cNvPr>
        <xdr:cNvCxnSpPr/>
      </xdr:nvCxnSpPr>
      <xdr:spPr>
        <a:xfrm>
          <a:off x="15481300" y="1854898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130175</xdr:rowOff>
    </xdr:from>
    <xdr:to>
      <xdr:col>76</xdr:col>
      <xdr:colOff>165100</xdr:colOff>
      <xdr:row>108</xdr:row>
      <xdr:rowOff>60325</xdr:rowOff>
    </xdr:to>
    <xdr:sp macro="" textlink="">
      <xdr:nvSpPr>
        <xdr:cNvPr id="890" name="楕円 889">
          <a:extLst>
            <a:ext uri="{FF2B5EF4-FFF2-40B4-BE49-F238E27FC236}">
              <a16:creationId xmlns:a16="http://schemas.microsoft.com/office/drawing/2014/main" id="{1B6C68AF-6859-422C-83E1-049688030BB8}"/>
            </a:ext>
          </a:extLst>
        </xdr:cNvPr>
        <xdr:cNvSpPr/>
      </xdr:nvSpPr>
      <xdr:spPr>
        <a:xfrm>
          <a:off x="14541500" y="184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9525</xdr:rowOff>
    </xdr:from>
    <xdr:to>
      <xdr:col>81</xdr:col>
      <xdr:colOff>50800</xdr:colOff>
      <xdr:row>108</xdr:row>
      <xdr:rowOff>32386</xdr:rowOff>
    </xdr:to>
    <xdr:cxnSp macro="">
      <xdr:nvCxnSpPr>
        <xdr:cNvPr id="891" name="直線コネクタ 890">
          <a:extLst>
            <a:ext uri="{FF2B5EF4-FFF2-40B4-BE49-F238E27FC236}">
              <a16:creationId xmlns:a16="http://schemas.microsoft.com/office/drawing/2014/main" id="{9350B6A4-E2B0-46CD-B821-4766ABC452E8}"/>
            </a:ext>
          </a:extLst>
        </xdr:cNvPr>
        <xdr:cNvCxnSpPr/>
      </xdr:nvCxnSpPr>
      <xdr:spPr>
        <a:xfrm>
          <a:off x="14592300" y="1852612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105411</xdr:rowOff>
    </xdr:from>
    <xdr:to>
      <xdr:col>72</xdr:col>
      <xdr:colOff>38100</xdr:colOff>
      <xdr:row>108</xdr:row>
      <xdr:rowOff>35561</xdr:rowOff>
    </xdr:to>
    <xdr:sp macro="" textlink="">
      <xdr:nvSpPr>
        <xdr:cNvPr id="892" name="楕円 891">
          <a:extLst>
            <a:ext uri="{FF2B5EF4-FFF2-40B4-BE49-F238E27FC236}">
              <a16:creationId xmlns:a16="http://schemas.microsoft.com/office/drawing/2014/main" id="{F7459396-3297-4788-A39B-AC76FEA696FD}"/>
            </a:ext>
          </a:extLst>
        </xdr:cNvPr>
        <xdr:cNvSpPr/>
      </xdr:nvSpPr>
      <xdr:spPr>
        <a:xfrm>
          <a:off x="1365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156211</xdr:rowOff>
    </xdr:from>
    <xdr:to>
      <xdr:col>76</xdr:col>
      <xdr:colOff>114300</xdr:colOff>
      <xdr:row>108</xdr:row>
      <xdr:rowOff>9525</xdr:rowOff>
    </xdr:to>
    <xdr:cxnSp macro="">
      <xdr:nvCxnSpPr>
        <xdr:cNvPr id="893" name="直線コネクタ 892">
          <a:extLst>
            <a:ext uri="{FF2B5EF4-FFF2-40B4-BE49-F238E27FC236}">
              <a16:creationId xmlns:a16="http://schemas.microsoft.com/office/drawing/2014/main" id="{6F9137CD-1E33-4E63-A17A-7992D630F264}"/>
            </a:ext>
          </a:extLst>
        </xdr:cNvPr>
        <xdr:cNvCxnSpPr/>
      </xdr:nvCxnSpPr>
      <xdr:spPr>
        <a:xfrm>
          <a:off x="13703300" y="185013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82550</xdr:rowOff>
    </xdr:from>
    <xdr:to>
      <xdr:col>67</xdr:col>
      <xdr:colOff>101600</xdr:colOff>
      <xdr:row>108</xdr:row>
      <xdr:rowOff>12700</xdr:rowOff>
    </xdr:to>
    <xdr:sp macro="" textlink="">
      <xdr:nvSpPr>
        <xdr:cNvPr id="894" name="楕円 893">
          <a:extLst>
            <a:ext uri="{FF2B5EF4-FFF2-40B4-BE49-F238E27FC236}">
              <a16:creationId xmlns:a16="http://schemas.microsoft.com/office/drawing/2014/main" id="{5079C41A-8E5C-4771-8F85-0A950A961DC2}"/>
            </a:ext>
          </a:extLst>
        </xdr:cNvPr>
        <xdr:cNvSpPr/>
      </xdr:nvSpPr>
      <xdr:spPr>
        <a:xfrm>
          <a:off x="1276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133350</xdr:rowOff>
    </xdr:from>
    <xdr:to>
      <xdr:col>71</xdr:col>
      <xdr:colOff>177800</xdr:colOff>
      <xdr:row>107</xdr:row>
      <xdr:rowOff>156211</xdr:rowOff>
    </xdr:to>
    <xdr:cxnSp macro="">
      <xdr:nvCxnSpPr>
        <xdr:cNvPr id="895" name="直線コネクタ 894">
          <a:extLst>
            <a:ext uri="{FF2B5EF4-FFF2-40B4-BE49-F238E27FC236}">
              <a16:creationId xmlns:a16="http://schemas.microsoft.com/office/drawing/2014/main" id="{E9889F67-F00D-4341-8293-F1D887E9836A}"/>
            </a:ext>
          </a:extLst>
        </xdr:cNvPr>
        <xdr:cNvCxnSpPr/>
      </xdr:nvCxnSpPr>
      <xdr:spPr>
        <a:xfrm>
          <a:off x="12814300" y="184785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96" name="n_1aveValue【公民館】&#10;有形固定資産減価償却率">
          <a:extLst>
            <a:ext uri="{FF2B5EF4-FFF2-40B4-BE49-F238E27FC236}">
              <a16:creationId xmlns:a16="http://schemas.microsoft.com/office/drawing/2014/main" id="{29F20409-9CEA-4099-B33F-AD95B1A45343}"/>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897" name="n_2aveValue【公民館】&#10;有形固定資産減価償却率">
          <a:extLst>
            <a:ext uri="{FF2B5EF4-FFF2-40B4-BE49-F238E27FC236}">
              <a16:creationId xmlns:a16="http://schemas.microsoft.com/office/drawing/2014/main" id="{6DF43405-EA58-4E50-8467-CCD6ACB6CCFB}"/>
            </a:ext>
          </a:extLst>
        </xdr:cNvPr>
        <xdr:cNvSpPr txBox="1"/>
      </xdr:nvSpPr>
      <xdr:spPr>
        <a:xfrm>
          <a:off x="143897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158766</xdr:rowOff>
    </xdr:from>
    <xdr:ext cx="405111" cy="259045"/>
    <xdr:sp macro="" textlink="">
      <xdr:nvSpPr>
        <xdr:cNvPr id="898" name="n_3aveValue【公民館】&#10;有形固定資産減価償却率">
          <a:extLst>
            <a:ext uri="{FF2B5EF4-FFF2-40B4-BE49-F238E27FC236}">
              <a16:creationId xmlns:a16="http://schemas.microsoft.com/office/drawing/2014/main" id="{531A73F8-992A-4777-8A33-E16A95D91608}"/>
            </a:ext>
          </a:extLst>
        </xdr:cNvPr>
        <xdr:cNvSpPr txBox="1"/>
      </xdr:nvSpPr>
      <xdr:spPr>
        <a:xfrm>
          <a:off x="13500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80663</xdr:rowOff>
    </xdr:from>
    <xdr:ext cx="405111" cy="259045"/>
    <xdr:sp macro="" textlink="">
      <xdr:nvSpPr>
        <xdr:cNvPr id="899" name="n_4aveValue【公民館】&#10;有形固定資産減価償却率">
          <a:extLst>
            <a:ext uri="{FF2B5EF4-FFF2-40B4-BE49-F238E27FC236}">
              <a16:creationId xmlns:a16="http://schemas.microsoft.com/office/drawing/2014/main" id="{53DC2DB3-9F71-4F56-98A2-C241E050DF51}"/>
            </a:ext>
          </a:extLst>
        </xdr:cNvPr>
        <xdr:cNvSpPr txBox="1"/>
      </xdr:nvSpPr>
      <xdr:spPr>
        <a:xfrm>
          <a:off x="12611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74313</xdr:rowOff>
    </xdr:from>
    <xdr:ext cx="405111" cy="259045"/>
    <xdr:sp macro="" textlink="">
      <xdr:nvSpPr>
        <xdr:cNvPr id="900" name="n_1mainValue【公民館】&#10;有形固定資産減価償却率">
          <a:extLst>
            <a:ext uri="{FF2B5EF4-FFF2-40B4-BE49-F238E27FC236}">
              <a16:creationId xmlns:a16="http://schemas.microsoft.com/office/drawing/2014/main" id="{5C207CBE-9CCF-40E9-9D63-3DFD7F47A13F}"/>
            </a:ext>
          </a:extLst>
        </xdr:cNvPr>
        <xdr:cNvSpPr txBox="1"/>
      </xdr:nvSpPr>
      <xdr:spPr>
        <a:xfrm>
          <a:off x="15266044"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51452</xdr:rowOff>
    </xdr:from>
    <xdr:ext cx="405111" cy="259045"/>
    <xdr:sp macro="" textlink="">
      <xdr:nvSpPr>
        <xdr:cNvPr id="901" name="n_2mainValue【公民館】&#10;有形固定資産減価償却率">
          <a:extLst>
            <a:ext uri="{FF2B5EF4-FFF2-40B4-BE49-F238E27FC236}">
              <a16:creationId xmlns:a16="http://schemas.microsoft.com/office/drawing/2014/main" id="{8D970471-35A5-44DF-8064-B36A21BE4E5A}"/>
            </a:ext>
          </a:extLst>
        </xdr:cNvPr>
        <xdr:cNvSpPr txBox="1"/>
      </xdr:nvSpPr>
      <xdr:spPr>
        <a:xfrm>
          <a:off x="14389744" y="185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26688</xdr:rowOff>
    </xdr:from>
    <xdr:ext cx="405111" cy="259045"/>
    <xdr:sp macro="" textlink="">
      <xdr:nvSpPr>
        <xdr:cNvPr id="902" name="n_3mainValue【公民館】&#10;有形固定資産減価償却率">
          <a:extLst>
            <a:ext uri="{FF2B5EF4-FFF2-40B4-BE49-F238E27FC236}">
              <a16:creationId xmlns:a16="http://schemas.microsoft.com/office/drawing/2014/main" id="{8D0307BF-1D5D-425E-8836-FB458B2173D7}"/>
            </a:ext>
          </a:extLst>
        </xdr:cNvPr>
        <xdr:cNvSpPr txBox="1"/>
      </xdr:nvSpPr>
      <xdr:spPr>
        <a:xfrm>
          <a:off x="13500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3827</xdr:rowOff>
    </xdr:from>
    <xdr:ext cx="405111" cy="259045"/>
    <xdr:sp macro="" textlink="">
      <xdr:nvSpPr>
        <xdr:cNvPr id="903" name="n_4mainValue【公民館】&#10;有形固定資産減価償却率">
          <a:extLst>
            <a:ext uri="{FF2B5EF4-FFF2-40B4-BE49-F238E27FC236}">
              <a16:creationId xmlns:a16="http://schemas.microsoft.com/office/drawing/2014/main" id="{6B63EA12-1C69-4AA2-B2E7-2E3CE958698C}"/>
            </a:ext>
          </a:extLst>
        </xdr:cNvPr>
        <xdr:cNvSpPr txBox="1"/>
      </xdr:nvSpPr>
      <xdr:spPr>
        <a:xfrm>
          <a:off x="12611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6CFF0325-611E-4203-BD2F-4C1CFBD679D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F0A222BA-467B-4E4A-B12E-E314FDA11B7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E56BB053-C9D8-43BC-9D9A-85FEBB1E60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BE362F54-A0DC-44B6-B3F2-9115E3DBB3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00EB28A6-610A-40CA-87F0-460E384F32B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0FA8D617-189E-41B7-AE59-651BF45B5D5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343EEA05-54FD-4ACF-B30E-87419A8390E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339CC7A0-73CB-4E7C-9319-6E5F1E26A1C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2A2AFD90-7E12-4AF2-B99D-06BA3429FDB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3A4C9208-3C7F-451C-BC69-0F9A2F05F0F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a:extLst>
            <a:ext uri="{FF2B5EF4-FFF2-40B4-BE49-F238E27FC236}">
              <a16:creationId xmlns:a16="http://schemas.microsoft.com/office/drawing/2014/main" id="{8B6A9673-F23E-40C6-A74F-09875E5EE0D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a:extLst>
            <a:ext uri="{FF2B5EF4-FFF2-40B4-BE49-F238E27FC236}">
              <a16:creationId xmlns:a16="http://schemas.microsoft.com/office/drawing/2014/main" id="{3529D26C-C815-4ECB-AF0D-072E183672E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a:extLst>
            <a:ext uri="{FF2B5EF4-FFF2-40B4-BE49-F238E27FC236}">
              <a16:creationId xmlns:a16="http://schemas.microsoft.com/office/drawing/2014/main" id="{1A01EF1C-2436-40DB-8862-634AAC455E1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a:extLst>
            <a:ext uri="{FF2B5EF4-FFF2-40B4-BE49-F238E27FC236}">
              <a16:creationId xmlns:a16="http://schemas.microsoft.com/office/drawing/2014/main" id="{3383553E-DF59-4E39-8F97-DDA11FB159B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a:extLst>
            <a:ext uri="{FF2B5EF4-FFF2-40B4-BE49-F238E27FC236}">
              <a16:creationId xmlns:a16="http://schemas.microsoft.com/office/drawing/2014/main" id="{211CF93E-1352-45A9-8F56-82BB7D70D47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a:extLst>
            <a:ext uri="{FF2B5EF4-FFF2-40B4-BE49-F238E27FC236}">
              <a16:creationId xmlns:a16="http://schemas.microsoft.com/office/drawing/2014/main" id="{07B8B5A6-83AF-4556-B6CE-4DD65243491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a:extLst>
            <a:ext uri="{FF2B5EF4-FFF2-40B4-BE49-F238E27FC236}">
              <a16:creationId xmlns:a16="http://schemas.microsoft.com/office/drawing/2014/main" id="{A166F09C-3A92-4723-833B-A65BDDA14B5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a:extLst>
            <a:ext uri="{FF2B5EF4-FFF2-40B4-BE49-F238E27FC236}">
              <a16:creationId xmlns:a16="http://schemas.microsoft.com/office/drawing/2014/main" id="{2CA6A314-27C0-40B7-BBCF-DEF25F983B2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a:extLst>
            <a:ext uri="{FF2B5EF4-FFF2-40B4-BE49-F238E27FC236}">
              <a16:creationId xmlns:a16="http://schemas.microsoft.com/office/drawing/2014/main" id="{2EF1718D-D5EF-4EDE-9FC7-6218A3AFE1E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a:extLst>
            <a:ext uri="{FF2B5EF4-FFF2-40B4-BE49-F238E27FC236}">
              <a16:creationId xmlns:a16="http://schemas.microsoft.com/office/drawing/2014/main" id="{5E92AEC8-BC6A-425E-8476-C1F09FE3D11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237BF079-5F6A-44D3-ABBD-6A55D539D8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0B83737B-AA2D-4F51-B7A1-8C269570957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公民館】&#10;一人当たり面積グラフ枠">
          <a:extLst>
            <a:ext uri="{FF2B5EF4-FFF2-40B4-BE49-F238E27FC236}">
              <a16:creationId xmlns:a16="http://schemas.microsoft.com/office/drawing/2014/main" id="{3D8C0888-0DD7-4CD0-8840-B3AD6C08F86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927" name="直線コネクタ 926">
          <a:extLst>
            <a:ext uri="{FF2B5EF4-FFF2-40B4-BE49-F238E27FC236}">
              <a16:creationId xmlns:a16="http://schemas.microsoft.com/office/drawing/2014/main" id="{F3C8F860-4693-4582-97A5-A3E6930A90D6}"/>
            </a:ext>
          </a:extLst>
        </xdr:cNvPr>
        <xdr:cNvCxnSpPr/>
      </xdr:nvCxnSpPr>
      <xdr:spPr>
        <a:xfrm flipV="1">
          <a:off x="22160864" y="17287494"/>
          <a:ext cx="0" cy="13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928" name="【公民館】&#10;一人当たり面積最小値テキスト">
          <a:extLst>
            <a:ext uri="{FF2B5EF4-FFF2-40B4-BE49-F238E27FC236}">
              <a16:creationId xmlns:a16="http://schemas.microsoft.com/office/drawing/2014/main" id="{76194528-C7EF-41FF-B44E-9B223BD9A5C6}"/>
            </a:ext>
          </a:extLst>
        </xdr:cNvPr>
        <xdr:cNvSpPr txBox="1"/>
      </xdr:nvSpPr>
      <xdr:spPr>
        <a:xfrm>
          <a:off x="22199600"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929" name="直線コネクタ 928">
          <a:extLst>
            <a:ext uri="{FF2B5EF4-FFF2-40B4-BE49-F238E27FC236}">
              <a16:creationId xmlns:a16="http://schemas.microsoft.com/office/drawing/2014/main" id="{83B10D32-62A5-46F8-AF81-8D3EB2450C4E}"/>
            </a:ext>
          </a:extLst>
        </xdr:cNvPr>
        <xdr:cNvCxnSpPr/>
      </xdr:nvCxnSpPr>
      <xdr:spPr>
        <a:xfrm>
          <a:off x="22072600" y="1859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930" name="【公民館】&#10;一人当たり面積最大値テキスト">
          <a:extLst>
            <a:ext uri="{FF2B5EF4-FFF2-40B4-BE49-F238E27FC236}">
              <a16:creationId xmlns:a16="http://schemas.microsoft.com/office/drawing/2014/main" id="{EB28DFDA-FF2B-4EC1-BEAF-5CF996B0342B}"/>
            </a:ext>
          </a:extLst>
        </xdr:cNvPr>
        <xdr:cNvSpPr txBox="1"/>
      </xdr:nvSpPr>
      <xdr:spPr>
        <a:xfrm>
          <a:off x="22199600" y="1706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931" name="直線コネクタ 930">
          <a:extLst>
            <a:ext uri="{FF2B5EF4-FFF2-40B4-BE49-F238E27FC236}">
              <a16:creationId xmlns:a16="http://schemas.microsoft.com/office/drawing/2014/main" id="{AE2B01F4-5B43-4E67-A116-2C45D1FD1498}"/>
            </a:ext>
          </a:extLst>
        </xdr:cNvPr>
        <xdr:cNvCxnSpPr/>
      </xdr:nvCxnSpPr>
      <xdr:spPr>
        <a:xfrm>
          <a:off x="22072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160290</xdr:rowOff>
    </xdr:from>
    <xdr:ext cx="469744" cy="259045"/>
    <xdr:sp macro="" textlink="">
      <xdr:nvSpPr>
        <xdr:cNvPr id="932" name="【公民館】&#10;一人当たり面積平均値テキスト">
          <a:extLst>
            <a:ext uri="{FF2B5EF4-FFF2-40B4-BE49-F238E27FC236}">
              <a16:creationId xmlns:a16="http://schemas.microsoft.com/office/drawing/2014/main" id="{701AE770-4564-4A32-870F-86C1DD5B757B}"/>
            </a:ext>
          </a:extLst>
        </xdr:cNvPr>
        <xdr:cNvSpPr txBox="1"/>
      </xdr:nvSpPr>
      <xdr:spPr>
        <a:xfrm>
          <a:off x="22199600" y="18162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933" name="フローチャート: 判断 932">
          <a:extLst>
            <a:ext uri="{FF2B5EF4-FFF2-40B4-BE49-F238E27FC236}">
              <a16:creationId xmlns:a16="http://schemas.microsoft.com/office/drawing/2014/main" id="{1EE23CFD-C471-4074-BFD6-C93D1529CC5A}"/>
            </a:ext>
          </a:extLst>
        </xdr:cNvPr>
        <xdr:cNvSpPr/>
      </xdr:nvSpPr>
      <xdr:spPr>
        <a:xfrm>
          <a:off x="22110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934" name="フローチャート: 判断 933">
          <a:extLst>
            <a:ext uri="{FF2B5EF4-FFF2-40B4-BE49-F238E27FC236}">
              <a16:creationId xmlns:a16="http://schemas.microsoft.com/office/drawing/2014/main" id="{463C6C2E-9B1E-49D1-9A93-9528A252A3CA}"/>
            </a:ext>
          </a:extLst>
        </xdr:cNvPr>
        <xdr:cNvSpPr/>
      </xdr:nvSpPr>
      <xdr:spPr>
        <a:xfrm>
          <a:off x="21272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935" name="フローチャート: 判断 934">
          <a:extLst>
            <a:ext uri="{FF2B5EF4-FFF2-40B4-BE49-F238E27FC236}">
              <a16:creationId xmlns:a16="http://schemas.microsoft.com/office/drawing/2014/main" id="{2F3CDA57-1273-448C-9976-777AF2A94094}"/>
            </a:ext>
          </a:extLst>
        </xdr:cNvPr>
        <xdr:cNvSpPr/>
      </xdr:nvSpPr>
      <xdr:spPr>
        <a:xfrm>
          <a:off x="20383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936" name="フローチャート: 判断 935">
          <a:extLst>
            <a:ext uri="{FF2B5EF4-FFF2-40B4-BE49-F238E27FC236}">
              <a16:creationId xmlns:a16="http://schemas.microsoft.com/office/drawing/2014/main" id="{3C3D10E8-E4A4-4DE3-879B-2670F55F1AE5}"/>
            </a:ext>
          </a:extLst>
        </xdr:cNvPr>
        <xdr:cNvSpPr/>
      </xdr:nvSpPr>
      <xdr:spPr>
        <a:xfrm>
          <a:off x="19494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12446</xdr:rowOff>
    </xdr:from>
    <xdr:to>
      <xdr:col>98</xdr:col>
      <xdr:colOff>38100</xdr:colOff>
      <xdr:row>107</xdr:row>
      <xdr:rowOff>114046</xdr:rowOff>
    </xdr:to>
    <xdr:sp macro="" textlink="">
      <xdr:nvSpPr>
        <xdr:cNvPr id="937" name="フローチャート: 判断 936">
          <a:extLst>
            <a:ext uri="{FF2B5EF4-FFF2-40B4-BE49-F238E27FC236}">
              <a16:creationId xmlns:a16="http://schemas.microsoft.com/office/drawing/2014/main" id="{A43C23EE-0264-4305-A709-6EAA01698F44}"/>
            </a:ext>
          </a:extLst>
        </xdr:cNvPr>
        <xdr:cNvSpPr/>
      </xdr:nvSpPr>
      <xdr:spPr>
        <a:xfrm>
          <a:off x="18605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9D67681A-C6FF-4270-94C5-9896B1DB999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CBE7778D-7DE7-4FA6-9703-AFD33303846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72969C2B-94DF-493B-9772-960FF4AE7C1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5D3CD97D-77CB-46FA-B808-0814931F350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2607199E-66C0-4E3F-B401-761AD885F90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55880</xdr:rowOff>
    </xdr:from>
    <xdr:to>
      <xdr:col>116</xdr:col>
      <xdr:colOff>114300</xdr:colOff>
      <xdr:row>107</xdr:row>
      <xdr:rowOff>157480</xdr:rowOff>
    </xdr:to>
    <xdr:sp macro="" textlink="">
      <xdr:nvSpPr>
        <xdr:cNvPr id="943" name="楕円 942">
          <a:extLst>
            <a:ext uri="{FF2B5EF4-FFF2-40B4-BE49-F238E27FC236}">
              <a16:creationId xmlns:a16="http://schemas.microsoft.com/office/drawing/2014/main" id="{6CF59365-1035-4195-B312-B0854A20C4B6}"/>
            </a:ext>
          </a:extLst>
        </xdr:cNvPr>
        <xdr:cNvSpPr/>
      </xdr:nvSpPr>
      <xdr:spPr>
        <a:xfrm>
          <a:off x="221107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34307</xdr:rowOff>
    </xdr:from>
    <xdr:ext cx="469744" cy="259045"/>
    <xdr:sp macro="" textlink="">
      <xdr:nvSpPr>
        <xdr:cNvPr id="944" name="【公民館】&#10;一人当たり面積該当値テキスト">
          <a:extLst>
            <a:ext uri="{FF2B5EF4-FFF2-40B4-BE49-F238E27FC236}">
              <a16:creationId xmlns:a16="http://schemas.microsoft.com/office/drawing/2014/main" id="{ED568A23-043B-41CB-ACDE-36262E3958E5}"/>
            </a:ext>
          </a:extLst>
        </xdr:cNvPr>
        <xdr:cNvSpPr txBox="1"/>
      </xdr:nvSpPr>
      <xdr:spPr>
        <a:xfrm>
          <a:off x="22199600"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61213</xdr:rowOff>
    </xdr:from>
    <xdr:to>
      <xdr:col>112</xdr:col>
      <xdr:colOff>38100</xdr:colOff>
      <xdr:row>107</xdr:row>
      <xdr:rowOff>162813</xdr:rowOff>
    </xdr:to>
    <xdr:sp macro="" textlink="">
      <xdr:nvSpPr>
        <xdr:cNvPr id="945" name="楕円 944">
          <a:extLst>
            <a:ext uri="{FF2B5EF4-FFF2-40B4-BE49-F238E27FC236}">
              <a16:creationId xmlns:a16="http://schemas.microsoft.com/office/drawing/2014/main" id="{D7289664-77C8-4479-BE0A-A78547D24F5D}"/>
            </a:ext>
          </a:extLst>
        </xdr:cNvPr>
        <xdr:cNvSpPr/>
      </xdr:nvSpPr>
      <xdr:spPr>
        <a:xfrm>
          <a:off x="21272500" y="184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106680</xdr:rowOff>
    </xdr:from>
    <xdr:to>
      <xdr:col>116</xdr:col>
      <xdr:colOff>63500</xdr:colOff>
      <xdr:row>107</xdr:row>
      <xdr:rowOff>112013</xdr:rowOff>
    </xdr:to>
    <xdr:cxnSp macro="">
      <xdr:nvCxnSpPr>
        <xdr:cNvPr id="946" name="直線コネクタ 945">
          <a:extLst>
            <a:ext uri="{FF2B5EF4-FFF2-40B4-BE49-F238E27FC236}">
              <a16:creationId xmlns:a16="http://schemas.microsoft.com/office/drawing/2014/main" id="{7B2C63AC-FCA9-4B09-A585-A178FE933937}"/>
            </a:ext>
          </a:extLst>
        </xdr:cNvPr>
        <xdr:cNvCxnSpPr/>
      </xdr:nvCxnSpPr>
      <xdr:spPr>
        <a:xfrm flipV="1">
          <a:off x="21323300" y="18451830"/>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65787</xdr:rowOff>
    </xdr:from>
    <xdr:to>
      <xdr:col>107</xdr:col>
      <xdr:colOff>101600</xdr:colOff>
      <xdr:row>107</xdr:row>
      <xdr:rowOff>167387</xdr:rowOff>
    </xdr:to>
    <xdr:sp macro="" textlink="">
      <xdr:nvSpPr>
        <xdr:cNvPr id="947" name="楕円 946">
          <a:extLst>
            <a:ext uri="{FF2B5EF4-FFF2-40B4-BE49-F238E27FC236}">
              <a16:creationId xmlns:a16="http://schemas.microsoft.com/office/drawing/2014/main" id="{02382710-3429-4DCE-AA6F-132C20480AEA}"/>
            </a:ext>
          </a:extLst>
        </xdr:cNvPr>
        <xdr:cNvSpPr/>
      </xdr:nvSpPr>
      <xdr:spPr>
        <a:xfrm>
          <a:off x="20383500" y="1841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112013</xdr:rowOff>
    </xdr:from>
    <xdr:to>
      <xdr:col>111</xdr:col>
      <xdr:colOff>177800</xdr:colOff>
      <xdr:row>107</xdr:row>
      <xdr:rowOff>116587</xdr:rowOff>
    </xdr:to>
    <xdr:cxnSp macro="">
      <xdr:nvCxnSpPr>
        <xdr:cNvPr id="948" name="直線コネクタ 947">
          <a:extLst>
            <a:ext uri="{FF2B5EF4-FFF2-40B4-BE49-F238E27FC236}">
              <a16:creationId xmlns:a16="http://schemas.microsoft.com/office/drawing/2014/main" id="{FF379004-313D-4BD9-8AFE-3575B269AFB8}"/>
            </a:ext>
          </a:extLst>
        </xdr:cNvPr>
        <xdr:cNvCxnSpPr/>
      </xdr:nvCxnSpPr>
      <xdr:spPr>
        <a:xfrm flipV="1">
          <a:off x="20434300" y="184571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70358</xdr:rowOff>
    </xdr:from>
    <xdr:to>
      <xdr:col>102</xdr:col>
      <xdr:colOff>165100</xdr:colOff>
      <xdr:row>108</xdr:row>
      <xdr:rowOff>508</xdr:rowOff>
    </xdr:to>
    <xdr:sp macro="" textlink="">
      <xdr:nvSpPr>
        <xdr:cNvPr id="949" name="楕円 948">
          <a:extLst>
            <a:ext uri="{FF2B5EF4-FFF2-40B4-BE49-F238E27FC236}">
              <a16:creationId xmlns:a16="http://schemas.microsoft.com/office/drawing/2014/main" id="{E8C22556-B3F7-4C83-BEC7-A0E26DC5DAF8}"/>
            </a:ext>
          </a:extLst>
        </xdr:cNvPr>
        <xdr:cNvSpPr/>
      </xdr:nvSpPr>
      <xdr:spPr>
        <a:xfrm>
          <a:off x="19494500" y="1841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116587</xdr:rowOff>
    </xdr:from>
    <xdr:to>
      <xdr:col>107</xdr:col>
      <xdr:colOff>50800</xdr:colOff>
      <xdr:row>107</xdr:row>
      <xdr:rowOff>121158</xdr:rowOff>
    </xdr:to>
    <xdr:cxnSp macro="">
      <xdr:nvCxnSpPr>
        <xdr:cNvPr id="950" name="直線コネクタ 949">
          <a:extLst>
            <a:ext uri="{FF2B5EF4-FFF2-40B4-BE49-F238E27FC236}">
              <a16:creationId xmlns:a16="http://schemas.microsoft.com/office/drawing/2014/main" id="{9572B146-1941-46F1-9831-E478B6015B1E}"/>
            </a:ext>
          </a:extLst>
        </xdr:cNvPr>
        <xdr:cNvCxnSpPr/>
      </xdr:nvCxnSpPr>
      <xdr:spPr>
        <a:xfrm flipV="1">
          <a:off x="19545300" y="184617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74168</xdr:rowOff>
    </xdr:from>
    <xdr:to>
      <xdr:col>98</xdr:col>
      <xdr:colOff>38100</xdr:colOff>
      <xdr:row>108</xdr:row>
      <xdr:rowOff>4318</xdr:rowOff>
    </xdr:to>
    <xdr:sp macro="" textlink="">
      <xdr:nvSpPr>
        <xdr:cNvPr id="951" name="楕円 950">
          <a:extLst>
            <a:ext uri="{FF2B5EF4-FFF2-40B4-BE49-F238E27FC236}">
              <a16:creationId xmlns:a16="http://schemas.microsoft.com/office/drawing/2014/main" id="{78E93327-E901-4A76-BF07-507322A59E7F}"/>
            </a:ext>
          </a:extLst>
        </xdr:cNvPr>
        <xdr:cNvSpPr/>
      </xdr:nvSpPr>
      <xdr:spPr>
        <a:xfrm>
          <a:off x="18605500" y="184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121158</xdr:rowOff>
    </xdr:from>
    <xdr:to>
      <xdr:col>102</xdr:col>
      <xdr:colOff>114300</xdr:colOff>
      <xdr:row>107</xdr:row>
      <xdr:rowOff>124968</xdr:rowOff>
    </xdr:to>
    <xdr:cxnSp macro="">
      <xdr:nvCxnSpPr>
        <xdr:cNvPr id="952" name="直線コネクタ 951">
          <a:extLst>
            <a:ext uri="{FF2B5EF4-FFF2-40B4-BE49-F238E27FC236}">
              <a16:creationId xmlns:a16="http://schemas.microsoft.com/office/drawing/2014/main" id="{E00FC2A4-DCD5-4EA1-BF4E-0DD3EA5A9875}"/>
            </a:ext>
          </a:extLst>
        </xdr:cNvPr>
        <xdr:cNvCxnSpPr/>
      </xdr:nvCxnSpPr>
      <xdr:spPr>
        <a:xfrm flipV="1">
          <a:off x="18656300" y="1846630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116095</xdr:rowOff>
    </xdr:from>
    <xdr:ext cx="469744" cy="259045"/>
    <xdr:sp macro="" textlink="">
      <xdr:nvSpPr>
        <xdr:cNvPr id="953" name="n_1aveValue【公民館】&#10;一人当たり面積">
          <a:extLst>
            <a:ext uri="{FF2B5EF4-FFF2-40B4-BE49-F238E27FC236}">
              <a16:creationId xmlns:a16="http://schemas.microsoft.com/office/drawing/2014/main" id="{7D96A706-55A6-4822-B376-68FCC0B257FE}"/>
            </a:ext>
          </a:extLst>
        </xdr:cNvPr>
        <xdr:cNvSpPr txBox="1"/>
      </xdr:nvSpPr>
      <xdr:spPr>
        <a:xfrm>
          <a:off x="21075727" y="181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126001</xdr:rowOff>
    </xdr:from>
    <xdr:ext cx="469744" cy="259045"/>
    <xdr:sp macro="" textlink="">
      <xdr:nvSpPr>
        <xdr:cNvPr id="954" name="n_2aveValue【公民館】&#10;一人当たり面積">
          <a:extLst>
            <a:ext uri="{FF2B5EF4-FFF2-40B4-BE49-F238E27FC236}">
              <a16:creationId xmlns:a16="http://schemas.microsoft.com/office/drawing/2014/main" id="{73FE769F-A863-4392-B11A-4476CB192464}"/>
            </a:ext>
          </a:extLst>
        </xdr:cNvPr>
        <xdr:cNvSpPr txBox="1"/>
      </xdr:nvSpPr>
      <xdr:spPr>
        <a:xfrm>
          <a:off x="20199427" y="181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127525</xdr:rowOff>
    </xdr:from>
    <xdr:ext cx="469744" cy="259045"/>
    <xdr:sp macro="" textlink="">
      <xdr:nvSpPr>
        <xdr:cNvPr id="955" name="n_3aveValue【公民館】&#10;一人当たり面積">
          <a:extLst>
            <a:ext uri="{FF2B5EF4-FFF2-40B4-BE49-F238E27FC236}">
              <a16:creationId xmlns:a16="http://schemas.microsoft.com/office/drawing/2014/main" id="{A0CB6E38-643E-4096-A2E8-ACB18571BF73}"/>
            </a:ext>
          </a:extLst>
        </xdr:cNvPr>
        <xdr:cNvSpPr txBox="1"/>
      </xdr:nvSpPr>
      <xdr:spPr>
        <a:xfrm>
          <a:off x="193104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130573</xdr:rowOff>
    </xdr:from>
    <xdr:ext cx="469744" cy="259045"/>
    <xdr:sp macro="" textlink="">
      <xdr:nvSpPr>
        <xdr:cNvPr id="956" name="n_4aveValue【公民館】&#10;一人当たり面積">
          <a:extLst>
            <a:ext uri="{FF2B5EF4-FFF2-40B4-BE49-F238E27FC236}">
              <a16:creationId xmlns:a16="http://schemas.microsoft.com/office/drawing/2014/main" id="{825E8AE9-6005-4748-9023-D6B6CAB4E52F}"/>
            </a:ext>
          </a:extLst>
        </xdr:cNvPr>
        <xdr:cNvSpPr txBox="1"/>
      </xdr:nvSpPr>
      <xdr:spPr>
        <a:xfrm>
          <a:off x="18421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153940</xdr:rowOff>
    </xdr:from>
    <xdr:ext cx="469744" cy="259045"/>
    <xdr:sp macro="" textlink="">
      <xdr:nvSpPr>
        <xdr:cNvPr id="957" name="n_1mainValue【公民館】&#10;一人当たり面積">
          <a:extLst>
            <a:ext uri="{FF2B5EF4-FFF2-40B4-BE49-F238E27FC236}">
              <a16:creationId xmlns:a16="http://schemas.microsoft.com/office/drawing/2014/main" id="{B383E496-3C03-46D6-8188-504B104DD408}"/>
            </a:ext>
          </a:extLst>
        </xdr:cNvPr>
        <xdr:cNvSpPr txBox="1"/>
      </xdr:nvSpPr>
      <xdr:spPr>
        <a:xfrm>
          <a:off x="21075727" y="1849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158514</xdr:rowOff>
    </xdr:from>
    <xdr:ext cx="469744" cy="259045"/>
    <xdr:sp macro="" textlink="">
      <xdr:nvSpPr>
        <xdr:cNvPr id="958" name="n_2mainValue【公民館】&#10;一人当たり面積">
          <a:extLst>
            <a:ext uri="{FF2B5EF4-FFF2-40B4-BE49-F238E27FC236}">
              <a16:creationId xmlns:a16="http://schemas.microsoft.com/office/drawing/2014/main" id="{0F456F4E-64D6-49D4-9BCD-B3124382E11C}"/>
            </a:ext>
          </a:extLst>
        </xdr:cNvPr>
        <xdr:cNvSpPr txBox="1"/>
      </xdr:nvSpPr>
      <xdr:spPr>
        <a:xfrm>
          <a:off x="20199427" y="1850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163085</xdr:rowOff>
    </xdr:from>
    <xdr:ext cx="469744" cy="259045"/>
    <xdr:sp macro="" textlink="">
      <xdr:nvSpPr>
        <xdr:cNvPr id="959" name="n_3mainValue【公民館】&#10;一人当たり面積">
          <a:extLst>
            <a:ext uri="{FF2B5EF4-FFF2-40B4-BE49-F238E27FC236}">
              <a16:creationId xmlns:a16="http://schemas.microsoft.com/office/drawing/2014/main" id="{FECBC041-BBF5-4201-AF51-D237A7625D9C}"/>
            </a:ext>
          </a:extLst>
        </xdr:cNvPr>
        <xdr:cNvSpPr txBox="1"/>
      </xdr:nvSpPr>
      <xdr:spPr>
        <a:xfrm>
          <a:off x="19310427" y="1850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166895</xdr:rowOff>
    </xdr:from>
    <xdr:ext cx="469744" cy="259045"/>
    <xdr:sp macro="" textlink="">
      <xdr:nvSpPr>
        <xdr:cNvPr id="960" name="n_4mainValue【公民館】&#10;一人当たり面積">
          <a:extLst>
            <a:ext uri="{FF2B5EF4-FFF2-40B4-BE49-F238E27FC236}">
              <a16:creationId xmlns:a16="http://schemas.microsoft.com/office/drawing/2014/main" id="{74EE1719-8ED3-4C3D-9E83-3E6FE42CAC94}"/>
            </a:ext>
          </a:extLst>
        </xdr:cNvPr>
        <xdr:cNvSpPr txBox="1"/>
      </xdr:nvSpPr>
      <xdr:spPr>
        <a:xfrm>
          <a:off x="18421427" y="1851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21F49AE5-E6F1-4012-B943-21B956C2DCB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D04D35FD-1BCC-4E8A-A9E1-1BE4E384EE8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2AFD865B-13A7-4EF7-9C22-F171A0EB370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ほとんどの類型において、有形固定資産減価償却率は類似団体平均を上回っているか同程度だが、公営住宅については類似団体平均を大きく下回っている。これは昭和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年代に建設された公営住宅の集約更新を行っており、令和元年度に藤沢団地の新築建設工事、令和２年度から３年度にかけて老朽化した公営住宅の解体を行ったためである。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また、学校施設については、令和５年度に</a:t>
          </a:r>
          <a:r>
            <a:rPr kumimoji="1" lang="ja-JP" altLang="ja-JP" sz="1100">
              <a:solidFill>
                <a:schemeClr val="dk1"/>
              </a:solidFill>
              <a:effectLst/>
              <a:latin typeface="+mn-lt"/>
              <a:ea typeface="+mn-ea"/>
              <a:cs typeface="+mn-cs"/>
            </a:rPr>
            <a:t>大きく数値が下がっている</a:t>
          </a:r>
          <a:r>
            <a:rPr kumimoji="1" lang="ja-JP" altLang="en-US" sz="1100">
              <a:solidFill>
                <a:schemeClr val="dk1"/>
              </a:solidFill>
              <a:effectLst/>
              <a:latin typeface="+mn-lt"/>
              <a:ea typeface="+mn-ea"/>
              <a:cs typeface="+mn-cs"/>
            </a:rPr>
            <a:t>が、これは町内の３中学校を１校に統廃合したことによるものである。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DC76CF9-BE9E-4EB8-8246-DAB4733960A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9CF4D02-D359-410B-ABF6-E508875477F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7A28A6-B2D3-42B5-8F1B-5A33C4A2CD9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CC4BD10-0722-4FBF-A02B-3382D7B2E52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青森県平内町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C591072-2838-40AB-A43C-A9A7369760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7A2E6B0-1AAF-4BED-8657-19D16200AAB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6C593C2-422B-455D-89D9-D4E27C27CA8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77EE2A-8A23-4BF2-8223-45E6E52926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1D39046-4156-4DE0-93E2-65F2BC309D2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B31CFBD-EC6F-49FF-8139-0188B5860DD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9,948
9,894
217.09
7,717,177
7,482,144
199,244
4,464,966
7,818,353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6859287-B567-421E-A4F6-39418B48242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0EC530-FF69-4C32-A818-E3752DCE01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FD117C6-932C-45A6-91DE-35BB03453CD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3509D7-9BA0-4724-90D0-585F1C6BB8A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A4222B-E98F-4446-AD20-322A082E738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E405A62-E2FD-4496-9573-79E6EC85474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B9BB24B-5964-499E-B081-38B4C888707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988B13-4F9D-44B0-BC8D-1B55CCD68F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A21D9B-BEA5-4E14-94B0-84CB5B6F84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3BD3C4-EC64-4351-BDCF-651890322C4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9E58B7-0E85-49F1-A3F5-CB78C647D0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04B66BD-57BB-4106-8E55-EFD83A824EB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A8BE3B-70F7-4054-B2A2-324B64DC72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AF2ECB0-18CC-4DA3-BCA3-711ED3B0B29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D09C58F-DB2C-46D1-BF94-5486F5C80B7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590588-6E94-4F35-89D5-E53F46AF134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66C21C-4D12-4C11-8005-EE7056E6C9C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39F81F-F8DA-4818-B41B-B630BA21D9E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FE124D1-EB9A-42FB-99AD-9DB83DA05C0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16417E9-9C87-4724-8594-A24C95797EB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4614C6C-164B-44F0-B9AC-4ED24FCA0E5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05120BD-EC71-4BDB-B770-625A8613880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C606FD1-57F8-4B8E-BC15-A43FB2F5902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43EC594-43F3-4529-93F6-EB145032C7B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DF74AD4-6F53-4CE6-8F76-AC4AE21122A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F424114-26C5-4056-B704-377925F1DD1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3F907E-6DEE-4E51-99CA-F9DE618464F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70847CD-096E-4DCA-A5B2-6C69D0E5E4C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B9D288B-7D3F-43DE-B2E0-F9EE301F912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1C62F8D-CE33-4B8E-B6DC-606086E419A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07EA606-D75D-410F-BDB7-8F77DF9538E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FAED038-871D-4BE6-9DDA-D6C258C3D65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7A3E086-F9C6-43BC-9E28-22CF349F497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5EC16C2-41F2-4BB3-9952-02D83CF97FF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057C12E-F40A-477C-846C-36924B80BEE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3A5D236-139B-46FA-B70D-7D324674017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6079B35-89A1-4556-99AC-88639892839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0490AD7-74C9-46AF-BCAE-114DE749811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5BB12B7-A4B6-42B3-95DC-EE78B2AB7AB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0F8CA72-722F-4C82-BF5C-A39B97B20B9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02507EE-C7C0-47D9-954E-BF8237D35C0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146CF37-CCCF-48C0-AE91-43C2886122D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8101F04-3722-43F9-8FCB-55CB1789A09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F25AF5B-8659-4560-82B6-1C425335720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5206A8CF-B4DB-4928-91DB-A95365EA6DD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C3D9E121-823E-4840-B31D-04EF611A088C}"/>
            </a:ext>
          </a:extLst>
        </xdr:cNvPr>
        <xdr:cNvCxnSpPr/>
      </xdr:nvCxnSpPr>
      <xdr:spPr>
        <a:xfrm flipV="1">
          <a:off x="4634865" y="563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67162B46-3BBF-4778-A433-61B894F568BD}"/>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13948942-3BF8-4BF0-AD5C-D1568C5BC8DB}"/>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60" name="【図書館】&#10;有形固定資産減価償却率最大値テキスト">
          <a:extLst>
            <a:ext uri="{FF2B5EF4-FFF2-40B4-BE49-F238E27FC236}">
              <a16:creationId xmlns:a16="http://schemas.microsoft.com/office/drawing/2014/main" id="{0D572514-97DE-4374-84A9-D439D27871AC}"/>
            </a:ext>
          </a:extLst>
        </xdr:cNvPr>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a:extLst>
            <a:ext uri="{FF2B5EF4-FFF2-40B4-BE49-F238E27FC236}">
              <a16:creationId xmlns:a16="http://schemas.microsoft.com/office/drawing/2014/main" id="{FD652D99-B21C-40D9-B005-738CCA70987D}"/>
            </a:ext>
          </a:extLst>
        </xdr:cNvPr>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652</xdr:rowOff>
    </xdr:from>
    <xdr:ext cx="405111" cy="259045"/>
    <xdr:sp macro="" textlink="">
      <xdr:nvSpPr>
        <xdr:cNvPr id="62" name="【図書館】&#10;有形固定資産減価償却率平均値テキスト">
          <a:extLst>
            <a:ext uri="{FF2B5EF4-FFF2-40B4-BE49-F238E27FC236}">
              <a16:creationId xmlns:a16="http://schemas.microsoft.com/office/drawing/2014/main" id="{F271DE55-2FE5-4703-868A-F3E12BC91591}"/>
            </a:ext>
          </a:extLst>
        </xdr:cNvPr>
        <xdr:cNvSpPr txBox="1"/>
      </xdr:nvSpPr>
      <xdr:spPr>
        <a:xfrm>
          <a:off x="467360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63" name="フローチャート: 判断 62">
          <a:extLst>
            <a:ext uri="{FF2B5EF4-FFF2-40B4-BE49-F238E27FC236}">
              <a16:creationId xmlns:a16="http://schemas.microsoft.com/office/drawing/2014/main" id="{850C7CBE-688A-4A68-8EFA-BDB37C539CF8}"/>
            </a:ext>
          </a:extLst>
        </xdr:cNvPr>
        <xdr:cNvSpPr/>
      </xdr:nvSpPr>
      <xdr:spPr>
        <a:xfrm>
          <a:off x="4584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4" name="フローチャート: 判断 63">
          <a:extLst>
            <a:ext uri="{FF2B5EF4-FFF2-40B4-BE49-F238E27FC236}">
              <a16:creationId xmlns:a16="http://schemas.microsoft.com/office/drawing/2014/main" id="{19B3D0F2-BA1F-456F-B536-422CE06380C1}"/>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120650</xdr:rowOff>
    </xdr:from>
    <xdr:to>
      <xdr:col>15</xdr:col>
      <xdr:colOff>101600</xdr:colOff>
      <xdr:row>37</xdr:row>
      <xdr:rowOff>50800</xdr:rowOff>
    </xdr:to>
    <xdr:sp macro="" textlink="">
      <xdr:nvSpPr>
        <xdr:cNvPr id="65" name="フローチャート: 判断 64">
          <a:extLst>
            <a:ext uri="{FF2B5EF4-FFF2-40B4-BE49-F238E27FC236}">
              <a16:creationId xmlns:a16="http://schemas.microsoft.com/office/drawing/2014/main" id="{F7650F57-E07F-4EA0-AB25-C924D75A1F4A}"/>
            </a:ext>
          </a:extLst>
        </xdr:cNvPr>
        <xdr:cNvSpPr/>
      </xdr:nvSpPr>
      <xdr:spPr>
        <a:xfrm>
          <a:off x="2857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57785</xdr:rowOff>
    </xdr:from>
    <xdr:to>
      <xdr:col>10</xdr:col>
      <xdr:colOff>165100</xdr:colOff>
      <xdr:row>36</xdr:row>
      <xdr:rowOff>159385</xdr:rowOff>
    </xdr:to>
    <xdr:sp macro="" textlink="">
      <xdr:nvSpPr>
        <xdr:cNvPr id="66" name="フローチャート: 判断 65">
          <a:extLst>
            <a:ext uri="{FF2B5EF4-FFF2-40B4-BE49-F238E27FC236}">
              <a16:creationId xmlns:a16="http://schemas.microsoft.com/office/drawing/2014/main" id="{6B37B53A-D57F-4E18-9073-36EE60FC9801}"/>
            </a:ext>
          </a:extLst>
        </xdr:cNvPr>
        <xdr:cNvSpPr/>
      </xdr:nvSpPr>
      <xdr:spPr>
        <a:xfrm>
          <a:off x="1968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40640</xdr:rowOff>
    </xdr:from>
    <xdr:to>
      <xdr:col>6</xdr:col>
      <xdr:colOff>38100</xdr:colOff>
      <xdr:row>36</xdr:row>
      <xdr:rowOff>142240</xdr:rowOff>
    </xdr:to>
    <xdr:sp macro="" textlink="">
      <xdr:nvSpPr>
        <xdr:cNvPr id="67" name="フローチャート: 判断 66">
          <a:extLst>
            <a:ext uri="{FF2B5EF4-FFF2-40B4-BE49-F238E27FC236}">
              <a16:creationId xmlns:a16="http://schemas.microsoft.com/office/drawing/2014/main" id="{1A9C19E1-DCBF-4C77-BD46-53BBC0E50CC6}"/>
            </a:ext>
          </a:extLst>
        </xdr:cNvPr>
        <xdr:cNvSpPr/>
      </xdr:nvSpPr>
      <xdr:spPr>
        <a:xfrm>
          <a:off x="1079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9B7FE7A-D127-4703-87EF-2D6A23798E3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B833D16-D0DB-4EF3-BC37-8E1A658BA44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FEB7391-E12F-46B1-AEEB-D990503CF0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197A430-0179-420D-AC86-5B6D2766295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5451EDC-8052-4635-860A-B652197E777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84455</xdr:rowOff>
    </xdr:from>
    <xdr:to>
      <xdr:col>24</xdr:col>
      <xdr:colOff>114300</xdr:colOff>
      <xdr:row>41</xdr:row>
      <xdr:rowOff>14605</xdr:rowOff>
    </xdr:to>
    <xdr:sp macro="" textlink="">
      <xdr:nvSpPr>
        <xdr:cNvPr id="73" name="楕円 72">
          <a:extLst>
            <a:ext uri="{FF2B5EF4-FFF2-40B4-BE49-F238E27FC236}">
              <a16:creationId xmlns:a16="http://schemas.microsoft.com/office/drawing/2014/main" id="{54D4CC96-2E09-4E95-B5A7-1027BAD8CE98}"/>
            </a:ext>
          </a:extLst>
        </xdr:cNvPr>
        <xdr:cNvSpPr/>
      </xdr:nvSpPr>
      <xdr:spPr>
        <a:xfrm>
          <a:off x="45847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62882</xdr:rowOff>
    </xdr:from>
    <xdr:ext cx="405111" cy="259045"/>
    <xdr:sp macro="" textlink="">
      <xdr:nvSpPr>
        <xdr:cNvPr id="74" name="【図書館】&#10;有形固定資産減価償却率該当値テキスト">
          <a:extLst>
            <a:ext uri="{FF2B5EF4-FFF2-40B4-BE49-F238E27FC236}">
              <a16:creationId xmlns:a16="http://schemas.microsoft.com/office/drawing/2014/main" id="{5820CC1B-DDC8-40AC-B2DE-F6D1E26D1298}"/>
            </a:ext>
          </a:extLst>
        </xdr:cNvPr>
        <xdr:cNvSpPr txBox="1"/>
      </xdr:nvSpPr>
      <xdr:spPr>
        <a:xfrm>
          <a:off x="4673600"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34925</xdr:rowOff>
    </xdr:from>
    <xdr:to>
      <xdr:col>20</xdr:col>
      <xdr:colOff>38100</xdr:colOff>
      <xdr:row>40</xdr:row>
      <xdr:rowOff>136525</xdr:rowOff>
    </xdr:to>
    <xdr:sp macro="" textlink="">
      <xdr:nvSpPr>
        <xdr:cNvPr id="75" name="楕円 74">
          <a:extLst>
            <a:ext uri="{FF2B5EF4-FFF2-40B4-BE49-F238E27FC236}">
              <a16:creationId xmlns:a16="http://schemas.microsoft.com/office/drawing/2014/main" id="{E1A6A296-C973-40A2-929C-8D1AB485386B}"/>
            </a:ext>
          </a:extLst>
        </xdr:cNvPr>
        <xdr:cNvSpPr/>
      </xdr:nvSpPr>
      <xdr:spPr>
        <a:xfrm>
          <a:off x="3746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85725</xdr:rowOff>
    </xdr:from>
    <xdr:to>
      <xdr:col>24</xdr:col>
      <xdr:colOff>63500</xdr:colOff>
      <xdr:row>40</xdr:row>
      <xdr:rowOff>135255</xdr:rowOff>
    </xdr:to>
    <xdr:cxnSp macro="">
      <xdr:nvCxnSpPr>
        <xdr:cNvPr id="76" name="直線コネクタ 75">
          <a:extLst>
            <a:ext uri="{FF2B5EF4-FFF2-40B4-BE49-F238E27FC236}">
              <a16:creationId xmlns:a16="http://schemas.microsoft.com/office/drawing/2014/main" id="{9467B87E-8EC0-4484-8F68-D02DEBEE0785}"/>
            </a:ext>
          </a:extLst>
        </xdr:cNvPr>
        <xdr:cNvCxnSpPr/>
      </xdr:nvCxnSpPr>
      <xdr:spPr>
        <a:xfrm>
          <a:off x="3797300" y="69437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101600</xdr:rowOff>
    </xdr:from>
    <xdr:to>
      <xdr:col>15</xdr:col>
      <xdr:colOff>101600</xdr:colOff>
      <xdr:row>41</xdr:row>
      <xdr:rowOff>31750</xdr:rowOff>
    </xdr:to>
    <xdr:sp macro="" textlink="">
      <xdr:nvSpPr>
        <xdr:cNvPr id="77" name="楕円 76">
          <a:extLst>
            <a:ext uri="{FF2B5EF4-FFF2-40B4-BE49-F238E27FC236}">
              <a16:creationId xmlns:a16="http://schemas.microsoft.com/office/drawing/2014/main" id="{D0438D31-0AB0-4164-8E63-8746A70B4363}"/>
            </a:ext>
          </a:extLst>
        </xdr:cNvPr>
        <xdr:cNvSpPr/>
      </xdr:nvSpPr>
      <xdr:spPr>
        <a:xfrm>
          <a:off x="2857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85725</xdr:rowOff>
    </xdr:from>
    <xdr:to>
      <xdr:col>19</xdr:col>
      <xdr:colOff>177800</xdr:colOff>
      <xdr:row>40</xdr:row>
      <xdr:rowOff>152400</xdr:rowOff>
    </xdr:to>
    <xdr:cxnSp macro="">
      <xdr:nvCxnSpPr>
        <xdr:cNvPr id="78" name="直線コネクタ 77">
          <a:extLst>
            <a:ext uri="{FF2B5EF4-FFF2-40B4-BE49-F238E27FC236}">
              <a16:creationId xmlns:a16="http://schemas.microsoft.com/office/drawing/2014/main" id="{4BDAB23B-ADCB-4448-96A4-5AE02D4EB120}"/>
            </a:ext>
          </a:extLst>
        </xdr:cNvPr>
        <xdr:cNvCxnSpPr/>
      </xdr:nvCxnSpPr>
      <xdr:spPr>
        <a:xfrm flipV="1">
          <a:off x="2908300" y="69437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59690</xdr:rowOff>
    </xdr:from>
    <xdr:to>
      <xdr:col>10</xdr:col>
      <xdr:colOff>165100</xdr:colOff>
      <xdr:row>40</xdr:row>
      <xdr:rowOff>161290</xdr:rowOff>
    </xdr:to>
    <xdr:sp macro="" textlink="">
      <xdr:nvSpPr>
        <xdr:cNvPr id="79" name="楕円 78">
          <a:extLst>
            <a:ext uri="{FF2B5EF4-FFF2-40B4-BE49-F238E27FC236}">
              <a16:creationId xmlns:a16="http://schemas.microsoft.com/office/drawing/2014/main" id="{A4831E70-4799-4EDD-8343-AE01FC33B45B}"/>
            </a:ext>
          </a:extLst>
        </xdr:cNvPr>
        <xdr:cNvSpPr/>
      </xdr:nvSpPr>
      <xdr:spPr>
        <a:xfrm>
          <a:off x="1968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110490</xdr:rowOff>
    </xdr:from>
    <xdr:to>
      <xdr:col>15</xdr:col>
      <xdr:colOff>50800</xdr:colOff>
      <xdr:row>40</xdr:row>
      <xdr:rowOff>152400</xdr:rowOff>
    </xdr:to>
    <xdr:cxnSp macro="">
      <xdr:nvCxnSpPr>
        <xdr:cNvPr id="80" name="直線コネクタ 79">
          <a:extLst>
            <a:ext uri="{FF2B5EF4-FFF2-40B4-BE49-F238E27FC236}">
              <a16:creationId xmlns:a16="http://schemas.microsoft.com/office/drawing/2014/main" id="{38F9DC92-C122-4DAD-B687-E626C83F7CAA}"/>
            </a:ext>
          </a:extLst>
        </xdr:cNvPr>
        <xdr:cNvCxnSpPr/>
      </xdr:nvCxnSpPr>
      <xdr:spPr>
        <a:xfrm>
          <a:off x="2019300" y="69684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17780</xdr:rowOff>
    </xdr:from>
    <xdr:to>
      <xdr:col>6</xdr:col>
      <xdr:colOff>38100</xdr:colOff>
      <xdr:row>40</xdr:row>
      <xdr:rowOff>119380</xdr:rowOff>
    </xdr:to>
    <xdr:sp macro="" textlink="">
      <xdr:nvSpPr>
        <xdr:cNvPr id="81" name="楕円 80">
          <a:extLst>
            <a:ext uri="{FF2B5EF4-FFF2-40B4-BE49-F238E27FC236}">
              <a16:creationId xmlns:a16="http://schemas.microsoft.com/office/drawing/2014/main" id="{1AD2B886-E255-41E8-9917-AC9D9EE0DFAF}"/>
            </a:ext>
          </a:extLst>
        </xdr:cNvPr>
        <xdr:cNvSpPr/>
      </xdr:nvSpPr>
      <xdr:spPr>
        <a:xfrm>
          <a:off x="1079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68580</xdr:rowOff>
    </xdr:from>
    <xdr:to>
      <xdr:col>10</xdr:col>
      <xdr:colOff>114300</xdr:colOff>
      <xdr:row>40</xdr:row>
      <xdr:rowOff>110490</xdr:rowOff>
    </xdr:to>
    <xdr:cxnSp macro="">
      <xdr:nvCxnSpPr>
        <xdr:cNvPr id="82" name="直線コネクタ 81">
          <a:extLst>
            <a:ext uri="{FF2B5EF4-FFF2-40B4-BE49-F238E27FC236}">
              <a16:creationId xmlns:a16="http://schemas.microsoft.com/office/drawing/2014/main" id="{69F39084-B3CD-47F3-928E-35C2B961FED3}"/>
            </a:ext>
          </a:extLst>
        </xdr:cNvPr>
        <xdr:cNvCxnSpPr/>
      </xdr:nvCxnSpPr>
      <xdr:spPr>
        <a:xfrm>
          <a:off x="1130300" y="69265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83" name="n_1aveValue【図書館】&#10;有形固定資産減価償却率">
          <a:extLst>
            <a:ext uri="{FF2B5EF4-FFF2-40B4-BE49-F238E27FC236}">
              <a16:creationId xmlns:a16="http://schemas.microsoft.com/office/drawing/2014/main" id="{F669F39A-20BC-476D-9636-CCBF537A55FB}"/>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macro="" textlink="">
      <xdr:nvSpPr>
        <xdr:cNvPr id="84" name="n_2aveValue【図書館】&#10;有形固定資産減価償却率">
          <a:extLst>
            <a:ext uri="{FF2B5EF4-FFF2-40B4-BE49-F238E27FC236}">
              <a16:creationId xmlns:a16="http://schemas.microsoft.com/office/drawing/2014/main" id="{D853B071-C585-4471-ACDD-CCB5C49608DE}"/>
            </a:ext>
          </a:extLst>
        </xdr:cNvPr>
        <xdr:cNvSpPr txBox="1"/>
      </xdr:nvSpPr>
      <xdr:spPr>
        <a:xfrm>
          <a:off x="2705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4462</xdr:rowOff>
    </xdr:from>
    <xdr:ext cx="405111" cy="259045"/>
    <xdr:sp macro="" textlink="">
      <xdr:nvSpPr>
        <xdr:cNvPr id="85" name="n_3aveValue【図書館】&#10;有形固定資産減価償却率">
          <a:extLst>
            <a:ext uri="{FF2B5EF4-FFF2-40B4-BE49-F238E27FC236}">
              <a16:creationId xmlns:a16="http://schemas.microsoft.com/office/drawing/2014/main" id="{06A75BB8-B9FB-4C85-B8F8-E3BC53C570C9}"/>
            </a:ext>
          </a:extLst>
        </xdr:cNvPr>
        <xdr:cNvSpPr txBox="1"/>
      </xdr:nvSpPr>
      <xdr:spPr>
        <a:xfrm>
          <a:off x="1816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158767</xdr:rowOff>
    </xdr:from>
    <xdr:ext cx="405111" cy="259045"/>
    <xdr:sp macro="" textlink="">
      <xdr:nvSpPr>
        <xdr:cNvPr id="86" name="n_4aveValue【図書館】&#10;有形固定資産減価償却率">
          <a:extLst>
            <a:ext uri="{FF2B5EF4-FFF2-40B4-BE49-F238E27FC236}">
              <a16:creationId xmlns:a16="http://schemas.microsoft.com/office/drawing/2014/main" id="{68B4D98F-FEB1-4F4A-B2AE-B78979793745}"/>
            </a:ext>
          </a:extLst>
        </xdr:cNvPr>
        <xdr:cNvSpPr txBox="1"/>
      </xdr:nvSpPr>
      <xdr:spPr>
        <a:xfrm>
          <a:off x="927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127652</xdr:rowOff>
    </xdr:from>
    <xdr:ext cx="405111" cy="259045"/>
    <xdr:sp macro="" textlink="">
      <xdr:nvSpPr>
        <xdr:cNvPr id="87" name="n_1mainValue【図書館】&#10;有形固定資産減価償却率">
          <a:extLst>
            <a:ext uri="{FF2B5EF4-FFF2-40B4-BE49-F238E27FC236}">
              <a16:creationId xmlns:a16="http://schemas.microsoft.com/office/drawing/2014/main" id="{8DE3F266-BE6E-4F68-8754-F4E0C8DD9C47}"/>
            </a:ext>
          </a:extLst>
        </xdr:cNvPr>
        <xdr:cNvSpPr txBox="1"/>
      </xdr:nvSpPr>
      <xdr:spPr>
        <a:xfrm>
          <a:off x="35820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22877</xdr:rowOff>
    </xdr:from>
    <xdr:ext cx="405111" cy="259045"/>
    <xdr:sp macro="" textlink="">
      <xdr:nvSpPr>
        <xdr:cNvPr id="88" name="n_2mainValue【図書館】&#10;有形固定資産減価償却率">
          <a:extLst>
            <a:ext uri="{FF2B5EF4-FFF2-40B4-BE49-F238E27FC236}">
              <a16:creationId xmlns:a16="http://schemas.microsoft.com/office/drawing/2014/main" id="{9E19478E-AE15-4990-9AF4-BEED1186A24C}"/>
            </a:ext>
          </a:extLst>
        </xdr:cNvPr>
        <xdr:cNvSpPr txBox="1"/>
      </xdr:nvSpPr>
      <xdr:spPr>
        <a:xfrm>
          <a:off x="270574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152417</xdr:rowOff>
    </xdr:from>
    <xdr:ext cx="405111" cy="259045"/>
    <xdr:sp macro="" textlink="">
      <xdr:nvSpPr>
        <xdr:cNvPr id="89" name="n_3mainValue【図書館】&#10;有形固定資産減価償却率">
          <a:extLst>
            <a:ext uri="{FF2B5EF4-FFF2-40B4-BE49-F238E27FC236}">
              <a16:creationId xmlns:a16="http://schemas.microsoft.com/office/drawing/2014/main" id="{E1BA8E4E-87C8-4A87-889C-13BBAA590053}"/>
            </a:ext>
          </a:extLst>
        </xdr:cNvPr>
        <xdr:cNvSpPr txBox="1"/>
      </xdr:nvSpPr>
      <xdr:spPr>
        <a:xfrm>
          <a:off x="1816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110507</xdr:rowOff>
    </xdr:from>
    <xdr:ext cx="405111" cy="259045"/>
    <xdr:sp macro="" textlink="">
      <xdr:nvSpPr>
        <xdr:cNvPr id="90" name="n_4mainValue【図書館】&#10;有形固定資産減価償却率">
          <a:extLst>
            <a:ext uri="{FF2B5EF4-FFF2-40B4-BE49-F238E27FC236}">
              <a16:creationId xmlns:a16="http://schemas.microsoft.com/office/drawing/2014/main" id="{25AFDFA2-C6B7-481C-89BD-AAA935E5EAD5}"/>
            </a:ext>
          </a:extLst>
        </xdr:cNvPr>
        <xdr:cNvSpPr txBox="1"/>
      </xdr:nvSpPr>
      <xdr:spPr>
        <a:xfrm>
          <a:off x="927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3B0EF42-8958-439D-95A8-12C1CFE76F7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A6E22EA-DAC2-4E77-A072-0AA88ED5CC9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D18828A-97EB-4F6D-9A15-16F88609E3C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0F8CA00-2FFD-4EFF-8573-09584994650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DB7344B-9CAC-449B-B44D-56902E07983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A87FA90-1029-49C0-9162-A0AD7E60A0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A8F55DC-9799-4B3C-822B-6E3D357284C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4D76F92-DB8B-47E8-843B-B8B1DE77D53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1E090F26-0372-45BD-961B-1E3D6D41406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C5F3D17-7296-4F61-A72A-97071C19F65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AC62D2BD-9B52-4DD6-96F1-4FC7368CAB0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7FF77A43-FC78-4C78-BA6A-6D7735723AB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5B5C14B-5225-4391-B253-90250EE8E0F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5677168D-9071-4098-95D8-2885D5B97B5C}"/>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2FBF33E7-5DD5-453A-B17B-4948BF22B17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D4F629DC-3EA5-4913-A70C-6B5B1F7BCF8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F5154D5-AFD8-4C14-B8E9-1B4F355F22A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F7A2DB63-F23A-4676-9EAC-EAD429DD684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D5FB06A-B7CE-4CC7-8CB0-ED5DE87049A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764F66F3-932B-4980-A0A0-2AC1F2B0B64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BCBE2CDA-2936-41E2-94E4-10DA334ED6D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xdr:rowOff>
    </xdr:from>
    <xdr:to>
      <xdr:col>54</xdr:col>
      <xdr:colOff>189865</xdr:colOff>
      <xdr:row>41</xdr:row>
      <xdr:rowOff>78486</xdr:rowOff>
    </xdr:to>
    <xdr:cxnSp macro="">
      <xdr:nvCxnSpPr>
        <xdr:cNvPr id="112" name="直線コネクタ 111">
          <a:extLst>
            <a:ext uri="{FF2B5EF4-FFF2-40B4-BE49-F238E27FC236}">
              <a16:creationId xmlns:a16="http://schemas.microsoft.com/office/drawing/2014/main" id="{BE068FE5-71D0-4B9A-B542-C12448E1E303}"/>
            </a:ext>
          </a:extLst>
        </xdr:cNvPr>
        <xdr:cNvCxnSpPr/>
      </xdr:nvCxnSpPr>
      <xdr:spPr>
        <a:xfrm flipV="1">
          <a:off x="10476865" y="5832348"/>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3" name="【図書館】&#10;一人当たり面積最小値テキスト">
          <a:extLst>
            <a:ext uri="{FF2B5EF4-FFF2-40B4-BE49-F238E27FC236}">
              <a16:creationId xmlns:a16="http://schemas.microsoft.com/office/drawing/2014/main" id="{5CEE94B0-981B-4502-987A-A40F4C3B4E17}"/>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4" name="直線コネクタ 113">
          <a:extLst>
            <a:ext uri="{FF2B5EF4-FFF2-40B4-BE49-F238E27FC236}">
              <a16:creationId xmlns:a16="http://schemas.microsoft.com/office/drawing/2014/main" id="{E5991BC2-755E-4218-80FC-1912AB83D91E}"/>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121175</xdr:rowOff>
    </xdr:from>
    <xdr:ext cx="469744" cy="259045"/>
    <xdr:sp macro="" textlink="">
      <xdr:nvSpPr>
        <xdr:cNvPr id="115" name="【図書館】&#10;一人当たり面積最大値テキスト">
          <a:extLst>
            <a:ext uri="{FF2B5EF4-FFF2-40B4-BE49-F238E27FC236}">
              <a16:creationId xmlns:a16="http://schemas.microsoft.com/office/drawing/2014/main" id="{7CD3851F-28EB-4468-9E4C-813F10F5079F}"/>
            </a:ext>
          </a:extLst>
        </xdr:cNvPr>
        <xdr:cNvSpPr txBox="1"/>
      </xdr:nvSpPr>
      <xdr:spPr>
        <a:xfrm>
          <a:off x="105156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xdr:rowOff>
    </xdr:from>
    <xdr:to>
      <xdr:col>55</xdr:col>
      <xdr:colOff>88900</xdr:colOff>
      <xdr:row>34</xdr:row>
      <xdr:rowOff>3048</xdr:rowOff>
    </xdr:to>
    <xdr:cxnSp macro="">
      <xdr:nvCxnSpPr>
        <xdr:cNvPr id="116" name="直線コネクタ 115">
          <a:extLst>
            <a:ext uri="{FF2B5EF4-FFF2-40B4-BE49-F238E27FC236}">
              <a16:creationId xmlns:a16="http://schemas.microsoft.com/office/drawing/2014/main" id="{CACC1AB4-310A-4630-B699-BA8DAD0A58C1}"/>
            </a:ext>
          </a:extLst>
        </xdr:cNvPr>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9415</xdr:rowOff>
    </xdr:from>
    <xdr:ext cx="469744" cy="259045"/>
    <xdr:sp macro="" textlink="">
      <xdr:nvSpPr>
        <xdr:cNvPr id="117" name="【図書館】&#10;一人当たり面積平均値テキスト">
          <a:extLst>
            <a:ext uri="{FF2B5EF4-FFF2-40B4-BE49-F238E27FC236}">
              <a16:creationId xmlns:a16="http://schemas.microsoft.com/office/drawing/2014/main" id="{6A0057F7-9A84-4F5D-8848-5A0672D9BDCA}"/>
            </a:ext>
          </a:extLst>
        </xdr:cNvPr>
        <xdr:cNvSpPr txBox="1"/>
      </xdr:nvSpPr>
      <xdr:spPr>
        <a:xfrm>
          <a:off x="10515600" y="652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8" name="フローチャート: 判断 117">
          <a:extLst>
            <a:ext uri="{FF2B5EF4-FFF2-40B4-BE49-F238E27FC236}">
              <a16:creationId xmlns:a16="http://schemas.microsoft.com/office/drawing/2014/main" id="{37D29682-38CC-4EE7-B052-182526C6B61E}"/>
            </a:ext>
          </a:extLst>
        </xdr:cNvPr>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9" name="フローチャート: 判断 118">
          <a:extLst>
            <a:ext uri="{FF2B5EF4-FFF2-40B4-BE49-F238E27FC236}">
              <a16:creationId xmlns:a16="http://schemas.microsoft.com/office/drawing/2014/main" id="{E0295BAF-49B9-4843-B198-694D5A00F974}"/>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0" name="フローチャート: 判断 119">
          <a:extLst>
            <a:ext uri="{FF2B5EF4-FFF2-40B4-BE49-F238E27FC236}">
              <a16:creationId xmlns:a16="http://schemas.microsoft.com/office/drawing/2014/main" id="{AC123A60-0A26-41FD-AFC7-10CB848270E0}"/>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125984</xdr:rowOff>
    </xdr:from>
    <xdr:to>
      <xdr:col>41</xdr:col>
      <xdr:colOff>101600</xdr:colOff>
      <xdr:row>39</xdr:row>
      <xdr:rowOff>56134</xdr:rowOff>
    </xdr:to>
    <xdr:sp macro="" textlink="">
      <xdr:nvSpPr>
        <xdr:cNvPr id="121" name="フローチャート: 判断 120">
          <a:extLst>
            <a:ext uri="{FF2B5EF4-FFF2-40B4-BE49-F238E27FC236}">
              <a16:creationId xmlns:a16="http://schemas.microsoft.com/office/drawing/2014/main" id="{025F7A5B-A657-4C8E-8459-72CE1E6FFFBD}"/>
            </a:ext>
          </a:extLst>
        </xdr:cNvPr>
        <xdr:cNvSpPr/>
      </xdr:nvSpPr>
      <xdr:spPr>
        <a:xfrm>
          <a:off x="7810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22" name="フローチャート: 判断 121">
          <a:extLst>
            <a:ext uri="{FF2B5EF4-FFF2-40B4-BE49-F238E27FC236}">
              <a16:creationId xmlns:a16="http://schemas.microsoft.com/office/drawing/2014/main" id="{2ACF231D-AC4D-40B6-BB8F-871B00D9D222}"/>
            </a:ext>
          </a:extLst>
        </xdr:cNvPr>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3509910-E678-48EC-A0C1-368A5847AE8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33AE867-30AE-4F1A-A541-18C452F04AF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354D201-1BEC-42F1-BDC3-866976171E7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2D56CF6-D052-4E0C-AA1E-CEAC6C3DFAF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DBC9612-3CA7-494C-B357-327968FC802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28" name="楕円 127">
          <a:extLst>
            <a:ext uri="{FF2B5EF4-FFF2-40B4-BE49-F238E27FC236}">
              <a16:creationId xmlns:a16="http://schemas.microsoft.com/office/drawing/2014/main" id="{9CE0640D-550E-451E-AF5F-10CDDA66B001}"/>
            </a:ext>
          </a:extLst>
        </xdr:cNvPr>
        <xdr:cNvSpPr/>
      </xdr:nvSpPr>
      <xdr:spPr>
        <a:xfrm>
          <a:off x="104267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70121</xdr:rowOff>
    </xdr:from>
    <xdr:ext cx="469744" cy="259045"/>
    <xdr:sp macro="" textlink="">
      <xdr:nvSpPr>
        <xdr:cNvPr id="129" name="【図書館】&#10;一人当たり面積該当値テキスト">
          <a:extLst>
            <a:ext uri="{FF2B5EF4-FFF2-40B4-BE49-F238E27FC236}">
              <a16:creationId xmlns:a16="http://schemas.microsoft.com/office/drawing/2014/main" id="{EBF6FFD8-1741-4E7D-A2A9-75D1432013A5}"/>
            </a:ext>
          </a:extLst>
        </xdr:cNvPr>
        <xdr:cNvSpPr txBox="1"/>
      </xdr:nvSpPr>
      <xdr:spPr>
        <a:xfrm>
          <a:off x="10515600"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96266</xdr:rowOff>
    </xdr:from>
    <xdr:to>
      <xdr:col>50</xdr:col>
      <xdr:colOff>165100</xdr:colOff>
      <xdr:row>40</xdr:row>
      <xdr:rowOff>26416</xdr:rowOff>
    </xdr:to>
    <xdr:sp macro="" textlink="">
      <xdr:nvSpPr>
        <xdr:cNvPr id="130" name="楕円 129">
          <a:extLst>
            <a:ext uri="{FF2B5EF4-FFF2-40B4-BE49-F238E27FC236}">
              <a16:creationId xmlns:a16="http://schemas.microsoft.com/office/drawing/2014/main" id="{C92977FE-2D44-4054-B789-0ECB419EAF0F}"/>
            </a:ext>
          </a:extLst>
        </xdr:cNvPr>
        <xdr:cNvSpPr/>
      </xdr:nvSpPr>
      <xdr:spPr>
        <a:xfrm>
          <a:off x="9588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142494</xdr:rowOff>
    </xdr:from>
    <xdr:to>
      <xdr:col>55</xdr:col>
      <xdr:colOff>0</xdr:colOff>
      <xdr:row>39</xdr:row>
      <xdr:rowOff>147066</xdr:rowOff>
    </xdr:to>
    <xdr:cxnSp macro="">
      <xdr:nvCxnSpPr>
        <xdr:cNvPr id="131" name="直線コネクタ 130">
          <a:extLst>
            <a:ext uri="{FF2B5EF4-FFF2-40B4-BE49-F238E27FC236}">
              <a16:creationId xmlns:a16="http://schemas.microsoft.com/office/drawing/2014/main" id="{EB1EE92B-FA60-4D62-9E0B-AA7181AEAA4D}"/>
            </a:ext>
          </a:extLst>
        </xdr:cNvPr>
        <xdr:cNvCxnSpPr/>
      </xdr:nvCxnSpPr>
      <xdr:spPr>
        <a:xfrm flipV="1">
          <a:off x="9639300" y="68290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32" name="楕円 131">
          <a:extLst>
            <a:ext uri="{FF2B5EF4-FFF2-40B4-BE49-F238E27FC236}">
              <a16:creationId xmlns:a16="http://schemas.microsoft.com/office/drawing/2014/main" id="{A8B34225-3D47-4BFC-B43F-44C8FFC493D0}"/>
            </a:ext>
          </a:extLst>
        </xdr:cNvPr>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147066</xdr:rowOff>
    </xdr:from>
    <xdr:to>
      <xdr:col>50</xdr:col>
      <xdr:colOff>114300</xdr:colOff>
      <xdr:row>39</xdr:row>
      <xdr:rowOff>156210</xdr:rowOff>
    </xdr:to>
    <xdr:cxnSp macro="">
      <xdr:nvCxnSpPr>
        <xdr:cNvPr id="133" name="直線コネクタ 132">
          <a:extLst>
            <a:ext uri="{FF2B5EF4-FFF2-40B4-BE49-F238E27FC236}">
              <a16:creationId xmlns:a16="http://schemas.microsoft.com/office/drawing/2014/main" id="{BB57F360-4FEB-480C-8167-129D7BF021C6}"/>
            </a:ext>
          </a:extLst>
        </xdr:cNvPr>
        <xdr:cNvCxnSpPr/>
      </xdr:nvCxnSpPr>
      <xdr:spPr>
        <a:xfrm flipV="1">
          <a:off x="8750300" y="6833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109982</xdr:rowOff>
    </xdr:from>
    <xdr:to>
      <xdr:col>41</xdr:col>
      <xdr:colOff>101600</xdr:colOff>
      <xdr:row>40</xdr:row>
      <xdr:rowOff>40132</xdr:rowOff>
    </xdr:to>
    <xdr:sp macro="" textlink="">
      <xdr:nvSpPr>
        <xdr:cNvPr id="134" name="楕円 133">
          <a:extLst>
            <a:ext uri="{FF2B5EF4-FFF2-40B4-BE49-F238E27FC236}">
              <a16:creationId xmlns:a16="http://schemas.microsoft.com/office/drawing/2014/main" id="{EB148C35-0ADE-40A7-812B-0B706E7BA6FA}"/>
            </a:ext>
          </a:extLst>
        </xdr:cNvPr>
        <xdr:cNvSpPr/>
      </xdr:nvSpPr>
      <xdr:spPr>
        <a:xfrm>
          <a:off x="7810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160782</xdr:rowOff>
    </xdr:to>
    <xdr:cxnSp macro="">
      <xdr:nvCxnSpPr>
        <xdr:cNvPr id="135" name="直線コネクタ 134">
          <a:extLst>
            <a:ext uri="{FF2B5EF4-FFF2-40B4-BE49-F238E27FC236}">
              <a16:creationId xmlns:a16="http://schemas.microsoft.com/office/drawing/2014/main" id="{4A05207E-AEC7-42FD-989F-A0313DAAD71B}"/>
            </a:ext>
          </a:extLst>
        </xdr:cNvPr>
        <xdr:cNvCxnSpPr/>
      </xdr:nvCxnSpPr>
      <xdr:spPr>
        <a:xfrm flipV="1">
          <a:off x="7861300" y="6842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119126</xdr:rowOff>
    </xdr:from>
    <xdr:to>
      <xdr:col>36</xdr:col>
      <xdr:colOff>165100</xdr:colOff>
      <xdr:row>40</xdr:row>
      <xdr:rowOff>49276</xdr:rowOff>
    </xdr:to>
    <xdr:sp macro="" textlink="">
      <xdr:nvSpPr>
        <xdr:cNvPr id="136" name="楕円 135">
          <a:extLst>
            <a:ext uri="{FF2B5EF4-FFF2-40B4-BE49-F238E27FC236}">
              <a16:creationId xmlns:a16="http://schemas.microsoft.com/office/drawing/2014/main" id="{6347C2DC-D307-4E47-9C67-1AC7D2B8D67F}"/>
            </a:ext>
          </a:extLst>
        </xdr:cNvPr>
        <xdr:cNvSpPr/>
      </xdr:nvSpPr>
      <xdr:spPr>
        <a:xfrm>
          <a:off x="6921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160782</xdr:rowOff>
    </xdr:from>
    <xdr:to>
      <xdr:col>41</xdr:col>
      <xdr:colOff>50800</xdr:colOff>
      <xdr:row>39</xdr:row>
      <xdr:rowOff>169926</xdr:rowOff>
    </xdr:to>
    <xdr:cxnSp macro="">
      <xdr:nvCxnSpPr>
        <xdr:cNvPr id="137" name="直線コネクタ 136">
          <a:extLst>
            <a:ext uri="{FF2B5EF4-FFF2-40B4-BE49-F238E27FC236}">
              <a16:creationId xmlns:a16="http://schemas.microsoft.com/office/drawing/2014/main" id="{5C27E3F9-9E65-4A28-B3AC-E91D74FBA9DE}"/>
            </a:ext>
          </a:extLst>
        </xdr:cNvPr>
        <xdr:cNvCxnSpPr/>
      </xdr:nvCxnSpPr>
      <xdr:spPr>
        <a:xfrm flipV="1">
          <a:off x="6972300" y="6847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8" name="n_1aveValue【図書館】&#10;一人当たり面積">
          <a:extLst>
            <a:ext uri="{FF2B5EF4-FFF2-40B4-BE49-F238E27FC236}">
              <a16:creationId xmlns:a16="http://schemas.microsoft.com/office/drawing/2014/main" id="{60AAA5BE-9A39-408F-95C0-385685FAFFE9}"/>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39" name="n_2aveValue【図書館】&#10;一人当たり面積">
          <a:extLst>
            <a:ext uri="{FF2B5EF4-FFF2-40B4-BE49-F238E27FC236}">
              <a16:creationId xmlns:a16="http://schemas.microsoft.com/office/drawing/2014/main" id="{52430C53-D204-4529-9D30-C31B5C7B810D}"/>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72661</xdr:rowOff>
    </xdr:from>
    <xdr:ext cx="469744" cy="259045"/>
    <xdr:sp macro="" textlink="">
      <xdr:nvSpPr>
        <xdr:cNvPr id="140" name="n_3aveValue【図書館】&#10;一人当たり面積">
          <a:extLst>
            <a:ext uri="{FF2B5EF4-FFF2-40B4-BE49-F238E27FC236}">
              <a16:creationId xmlns:a16="http://schemas.microsoft.com/office/drawing/2014/main" id="{1411FA6A-FF4D-4876-AFD0-0F27FBA959C2}"/>
            </a:ext>
          </a:extLst>
        </xdr:cNvPr>
        <xdr:cNvSpPr txBox="1"/>
      </xdr:nvSpPr>
      <xdr:spPr>
        <a:xfrm>
          <a:off x="7626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81805</xdr:rowOff>
    </xdr:from>
    <xdr:ext cx="469744" cy="259045"/>
    <xdr:sp macro="" textlink="">
      <xdr:nvSpPr>
        <xdr:cNvPr id="141" name="n_4aveValue【図書館】&#10;一人当たり面積">
          <a:extLst>
            <a:ext uri="{FF2B5EF4-FFF2-40B4-BE49-F238E27FC236}">
              <a16:creationId xmlns:a16="http://schemas.microsoft.com/office/drawing/2014/main" id="{1B1BF58A-E36E-4DBE-839C-70E70CC2DC24}"/>
            </a:ext>
          </a:extLst>
        </xdr:cNvPr>
        <xdr:cNvSpPr txBox="1"/>
      </xdr:nvSpPr>
      <xdr:spPr>
        <a:xfrm>
          <a:off x="6737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17543</xdr:rowOff>
    </xdr:from>
    <xdr:ext cx="469744" cy="259045"/>
    <xdr:sp macro="" textlink="">
      <xdr:nvSpPr>
        <xdr:cNvPr id="142" name="n_1mainValue【図書館】&#10;一人当たり面積">
          <a:extLst>
            <a:ext uri="{FF2B5EF4-FFF2-40B4-BE49-F238E27FC236}">
              <a16:creationId xmlns:a16="http://schemas.microsoft.com/office/drawing/2014/main" id="{5178F1E1-E95A-41CA-B880-330D1AF3888D}"/>
            </a:ext>
          </a:extLst>
        </xdr:cNvPr>
        <xdr:cNvSpPr txBox="1"/>
      </xdr:nvSpPr>
      <xdr:spPr>
        <a:xfrm>
          <a:off x="93917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43" name="n_2mainValue【図書館】&#10;一人当たり面積">
          <a:extLst>
            <a:ext uri="{FF2B5EF4-FFF2-40B4-BE49-F238E27FC236}">
              <a16:creationId xmlns:a16="http://schemas.microsoft.com/office/drawing/2014/main" id="{3A1B24B9-5BEC-4AB2-94D9-80086132D738}"/>
            </a:ext>
          </a:extLst>
        </xdr:cNvPr>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31259</xdr:rowOff>
    </xdr:from>
    <xdr:ext cx="469744" cy="259045"/>
    <xdr:sp macro="" textlink="">
      <xdr:nvSpPr>
        <xdr:cNvPr id="144" name="n_3mainValue【図書館】&#10;一人当たり面積">
          <a:extLst>
            <a:ext uri="{FF2B5EF4-FFF2-40B4-BE49-F238E27FC236}">
              <a16:creationId xmlns:a16="http://schemas.microsoft.com/office/drawing/2014/main" id="{8DF1AE8F-2AA1-4389-A1DD-35D848FD6831}"/>
            </a:ext>
          </a:extLst>
        </xdr:cNvPr>
        <xdr:cNvSpPr txBox="1"/>
      </xdr:nvSpPr>
      <xdr:spPr>
        <a:xfrm>
          <a:off x="7626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40403</xdr:rowOff>
    </xdr:from>
    <xdr:ext cx="469744" cy="259045"/>
    <xdr:sp macro="" textlink="">
      <xdr:nvSpPr>
        <xdr:cNvPr id="145" name="n_4mainValue【図書館】&#10;一人当たり面積">
          <a:extLst>
            <a:ext uri="{FF2B5EF4-FFF2-40B4-BE49-F238E27FC236}">
              <a16:creationId xmlns:a16="http://schemas.microsoft.com/office/drawing/2014/main" id="{AC4359A0-BDAA-4565-B0C4-5ECB3B3FE29B}"/>
            </a:ext>
          </a:extLst>
        </xdr:cNvPr>
        <xdr:cNvSpPr txBox="1"/>
      </xdr:nvSpPr>
      <xdr:spPr>
        <a:xfrm>
          <a:off x="6737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830A698-2D48-4E1D-80E9-F59523CFBC2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E662232-F368-4253-BA64-0964A2C233C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41922F0-8C44-465B-A7C0-8E30CAD961F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54AEB03-7EFD-44F1-B728-2DAC2C4376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6A75EDA-790B-4AB9-A123-8C84F2BDC94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DE14861-7F60-4607-9427-535BB1FCD5B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C40B758-B32B-40E9-8372-77CB8F97E3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EF14AB2-F9E4-452B-AD82-E7EEFDC52AC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1F112CF-75DF-4C71-9711-70417467D6D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706216D-1509-4B2E-AED6-F79B6015409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09A3B9E-D77A-4CBF-BD14-8B9DF8F51D9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5B6923C-DF12-40C8-B36C-D3ECBA4D070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D520F936-BB93-4B4D-80D3-26F901D6644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F31ADE6-7769-456A-8082-35F2C5E983B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3EA4F97-D8F4-4074-A742-4E73B926266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FABFD7C-E048-43F0-95A9-BFF5D5E5C14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53C7B225-4419-452C-B7B1-9D5671A9F6D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C6058DAB-0055-4F8D-AA72-92566039951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3A597D51-C8F3-4A26-8188-FF8BA4A59B9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6B5ADD0-1DEA-44D1-8E24-639A54C8BC9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53A7AF7-132D-4982-A310-E6C90F37B5A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9CC7BC3-0A78-49EC-882F-0A17074CFA5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2EAB144-7849-4E6D-9E7C-A4BE70F67F4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EB40C38-18F5-440B-A8DA-16B1DFD1C4B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7E9153F-E815-4F81-8264-304C8310C49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51C71BF1-DD0A-41C5-98F6-711B5DA3E19A}"/>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DB568FB5-B310-4EEA-8746-FF7D678DF97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E13B9E3D-EC4C-40C3-B2B4-27B40606CBB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6DB819B-E068-42C3-AEC7-F06984D2A693}"/>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5" name="直線コネクタ 174">
          <a:extLst>
            <a:ext uri="{FF2B5EF4-FFF2-40B4-BE49-F238E27FC236}">
              <a16:creationId xmlns:a16="http://schemas.microsoft.com/office/drawing/2014/main" id="{AC2C1E17-E056-41C2-B40C-25B31FD109CB}"/>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92908</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2CB6C0E5-D292-48AE-959E-50F1B930EC47}"/>
            </a:ext>
          </a:extLst>
        </xdr:cNvPr>
        <xdr:cNvSpPr txBox="1"/>
      </xdr:nvSpPr>
      <xdr:spPr>
        <a:xfrm>
          <a:off x="4673600" y="1037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77" name="フローチャート: 判断 176">
          <a:extLst>
            <a:ext uri="{FF2B5EF4-FFF2-40B4-BE49-F238E27FC236}">
              <a16:creationId xmlns:a16="http://schemas.microsoft.com/office/drawing/2014/main" id="{938FB650-1ED0-48E0-8B68-80D1D1D08ABB}"/>
            </a:ext>
          </a:extLst>
        </xdr:cNvPr>
        <xdr:cNvSpPr/>
      </xdr:nvSpPr>
      <xdr:spPr>
        <a:xfrm>
          <a:off x="4584700" y="1052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178" name="フローチャート: 判断 177">
          <a:extLst>
            <a:ext uri="{FF2B5EF4-FFF2-40B4-BE49-F238E27FC236}">
              <a16:creationId xmlns:a16="http://schemas.microsoft.com/office/drawing/2014/main" id="{9B3DC2F8-B105-4EB8-9E75-99E59ECD733C}"/>
            </a:ext>
          </a:extLst>
        </xdr:cNvPr>
        <xdr:cNvSpPr/>
      </xdr:nvSpPr>
      <xdr:spPr>
        <a:xfrm>
          <a:off x="37465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179" name="フローチャート: 判断 178">
          <a:extLst>
            <a:ext uri="{FF2B5EF4-FFF2-40B4-BE49-F238E27FC236}">
              <a16:creationId xmlns:a16="http://schemas.microsoft.com/office/drawing/2014/main" id="{3BFAE00C-41A6-4F81-975B-A2A58AC0BCFC}"/>
            </a:ext>
          </a:extLst>
        </xdr:cNvPr>
        <xdr:cNvSpPr/>
      </xdr:nvSpPr>
      <xdr:spPr>
        <a:xfrm>
          <a:off x="2857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80" name="フローチャート: 判断 179">
          <a:extLst>
            <a:ext uri="{FF2B5EF4-FFF2-40B4-BE49-F238E27FC236}">
              <a16:creationId xmlns:a16="http://schemas.microsoft.com/office/drawing/2014/main" id="{EBB87575-7733-48ED-889B-9AF370E6F00A}"/>
            </a:ext>
          </a:extLst>
        </xdr:cNvPr>
        <xdr:cNvSpPr/>
      </xdr:nvSpPr>
      <xdr:spPr>
        <a:xfrm>
          <a:off x="1968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87993</xdr:rowOff>
    </xdr:from>
    <xdr:to>
      <xdr:col>6</xdr:col>
      <xdr:colOff>38100</xdr:colOff>
      <xdr:row>62</xdr:row>
      <xdr:rowOff>18143</xdr:rowOff>
    </xdr:to>
    <xdr:sp macro="" textlink="">
      <xdr:nvSpPr>
        <xdr:cNvPr id="181" name="フローチャート: 判断 180">
          <a:extLst>
            <a:ext uri="{FF2B5EF4-FFF2-40B4-BE49-F238E27FC236}">
              <a16:creationId xmlns:a16="http://schemas.microsoft.com/office/drawing/2014/main" id="{02B78994-1F63-46F9-B290-91B21F005614}"/>
            </a:ext>
          </a:extLst>
        </xdr:cNvPr>
        <xdr:cNvSpPr/>
      </xdr:nvSpPr>
      <xdr:spPr>
        <a:xfrm>
          <a:off x="1079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44D46C9-1032-40C5-BF29-3D5C427F453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8B24DAD-7D8F-48F2-99BD-C3DB753232A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35D1EC3-2BC5-40F1-80D6-888DC3DCE4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2A1CBDE-9964-4532-8879-EDD5743260C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1E9D90F-1650-4588-A16D-ED2A883A6F8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140244</xdr:rowOff>
    </xdr:from>
    <xdr:to>
      <xdr:col>24</xdr:col>
      <xdr:colOff>114300</xdr:colOff>
      <xdr:row>63</xdr:row>
      <xdr:rowOff>70394</xdr:rowOff>
    </xdr:to>
    <xdr:sp macro="" textlink="">
      <xdr:nvSpPr>
        <xdr:cNvPr id="187" name="楕円 186">
          <a:extLst>
            <a:ext uri="{FF2B5EF4-FFF2-40B4-BE49-F238E27FC236}">
              <a16:creationId xmlns:a16="http://schemas.microsoft.com/office/drawing/2014/main" id="{2BA4BD9C-730B-4847-94CF-84C5CD20CC41}"/>
            </a:ext>
          </a:extLst>
        </xdr:cNvPr>
        <xdr:cNvSpPr/>
      </xdr:nvSpPr>
      <xdr:spPr>
        <a:xfrm>
          <a:off x="45847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118671</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58614BB-4336-43E7-92F3-B09EF908610F}"/>
            </a:ext>
          </a:extLst>
        </xdr:cNvPr>
        <xdr:cNvSpPr txBox="1"/>
      </xdr:nvSpPr>
      <xdr:spPr>
        <a:xfrm>
          <a:off x="4673600"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122283</xdr:rowOff>
    </xdr:from>
    <xdr:to>
      <xdr:col>20</xdr:col>
      <xdr:colOff>38100</xdr:colOff>
      <xdr:row>63</xdr:row>
      <xdr:rowOff>52433</xdr:rowOff>
    </xdr:to>
    <xdr:sp macro="" textlink="">
      <xdr:nvSpPr>
        <xdr:cNvPr id="189" name="楕円 188">
          <a:extLst>
            <a:ext uri="{FF2B5EF4-FFF2-40B4-BE49-F238E27FC236}">
              <a16:creationId xmlns:a16="http://schemas.microsoft.com/office/drawing/2014/main" id="{5D3CCAD7-1365-4FC3-B5CA-D65787B3A4A4}"/>
            </a:ext>
          </a:extLst>
        </xdr:cNvPr>
        <xdr:cNvSpPr/>
      </xdr:nvSpPr>
      <xdr:spPr>
        <a:xfrm>
          <a:off x="3746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1633</xdr:rowOff>
    </xdr:from>
    <xdr:to>
      <xdr:col>24</xdr:col>
      <xdr:colOff>63500</xdr:colOff>
      <xdr:row>63</xdr:row>
      <xdr:rowOff>19594</xdr:rowOff>
    </xdr:to>
    <xdr:cxnSp macro="">
      <xdr:nvCxnSpPr>
        <xdr:cNvPr id="190" name="直線コネクタ 189">
          <a:extLst>
            <a:ext uri="{FF2B5EF4-FFF2-40B4-BE49-F238E27FC236}">
              <a16:creationId xmlns:a16="http://schemas.microsoft.com/office/drawing/2014/main" id="{396DA7CC-314D-416D-ABB1-E6871C31B1EF}"/>
            </a:ext>
          </a:extLst>
        </xdr:cNvPr>
        <xdr:cNvCxnSpPr/>
      </xdr:nvCxnSpPr>
      <xdr:spPr>
        <a:xfrm>
          <a:off x="3797300" y="1080298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102688</xdr:rowOff>
    </xdr:from>
    <xdr:to>
      <xdr:col>15</xdr:col>
      <xdr:colOff>101600</xdr:colOff>
      <xdr:row>63</xdr:row>
      <xdr:rowOff>32838</xdr:rowOff>
    </xdr:to>
    <xdr:sp macro="" textlink="">
      <xdr:nvSpPr>
        <xdr:cNvPr id="191" name="楕円 190">
          <a:extLst>
            <a:ext uri="{FF2B5EF4-FFF2-40B4-BE49-F238E27FC236}">
              <a16:creationId xmlns:a16="http://schemas.microsoft.com/office/drawing/2014/main" id="{1E6EE45F-7456-4E2C-AAF7-0D5CE7AC1325}"/>
            </a:ext>
          </a:extLst>
        </xdr:cNvPr>
        <xdr:cNvSpPr/>
      </xdr:nvSpPr>
      <xdr:spPr>
        <a:xfrm>
          <a:off x="2857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153488</xdr:rowOff>
    </xdr:from>
    <xdr:to>
      <xdr:col>19</xdr:col>
      <xdr:colOff>177800</xdr:colOff>
      <xdr:row>63</xdr:row>
      <xdr:rowOff>1633</xdr:rowOff>
    </xdr:to>
    <xdr:cxnSp macro="">
      <xdr:nvCxnSpPr>
        <xdr:cNvPr id="192" name="直線コネクタ 191">
          <a:extLst>
            <a:ext uri="{FF2B5EF4-FFF2-40B4-BE49-F238E27FC236}">
              <a16:creationId xmlns:a16="http://schemas.microsoft.com/office/drawing/2014/main" id="{8D56956B-F52C-429E-AA7C-B5CA7151DFE5}"/>
            </a:ext>
          </a:extLst>
        </xdr:cNvPr>
        <xdr:cNvCxnSpPr/>
      </xdr:nvCxnSpPr>
      <xdr:spPr>
        <a:xfrm>
          <a:off x="2908300" y="107833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102688</xdr:rowOff>
    </xdr:from>
    <xdr:to>
      <xdr:col>10</xdr:col>
      <xdr:colOff>165100</xdr:colOff>
      <xdr:row>63</xdr:row>
      <xdr:rowOff>32838</xdr:rowOff>
    </xdr:to>
    <xdr:sp macro="" textlink="">
      <xdr:nvSpPr>
        <xdr:cNvPr id="193" name="楕円 192">
          <a:extLst>
            <a:ext uri="{FF2B5EF4-FFF2-40B4-BE49-F238E27FC236}">
              <a16:creationId xmlns:a16="http://schemas.microsoft.com/office/drawing/2014/main" id="{C987E336-E67C-4774-B34F-B573521A83AE}"/>
            </a:ext>
          </a:extLst>
        </xdr:cNvPr>
        <xdr:cNvSpPr/>
      </xdr:nvSpPr>
      <xdr:spPr>
        <a:xfrm>
          <a:off x="1968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153488</xdr:rowOff>
    </xdr:from>
    <xdr:to>
      <xdr:col>15</xdr:col>
      <xdr:colOff>50800</xdr:colOff>
      <xdr:row>62</xdr:row>
      <xdr:rowOff>153488</xdr:rowOff>
    </xdr:to>
    <xdr:cxnSp macro="">
      <xdr:nvCxnSpPr>
        <xdr:cNvPr id="194" name="直線コネクタ 193">
          <a:extLst>
            <a:ext uri="{FF2B5EF4-FFF2-40B4-BE49-F238E27FC236}">
              <a16:creationId xmlns:a16="http://schemas.microsoft.com/office/drawing/2014/main" id="{E9B1264D-F6A8-442A-B7AC-174102E7EA20}"/>
            </a:ext>
          </a:extLst>
        </xdr:cNvPr>
        <xdr:cNvCxnSpPr/>
      </xdr:nvCxnSpPr>
      <xdr:spPr>
        <a:xfrm>
          <a:off x="2019300" y="10783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79828</xdr:rowOff>
    </xdr:from>
    <xdr:to>
      <xdr:col>6</xdr:col>
      <xdr:colOff>38100</xdr:colOff>
      <xdr:row>63</xdr:row>
      <xdr:rowOff>9978</xdr:rowOff>
    </xdr:to>
    <xdr:sp macro="" textlink="">
      <xdr:nvSpPr>
        <xdr:cNvPr id="195" name="楕円 194">
          <a:extLst>
            <a:ext uri="{FF2B5EF4-FFF2-40B4-BE49-F238E27FC236}">
              <a16:creationId xmlns:a16="http://schemas.microsoft.com/office/drawing/2014/main" id="{4D6B91B0-F270-4EFF-ADD8-DB1711E5CF01}"/>
            </a:ext>
          </a:extLst>
        </xdr:cNvPr>
        <xdr:cNvSpPr/>
      </xdr:nvSpPr>
      <xdr:spPr>
        <a:xfrm>
          <a:off x="1079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130628</xdr:rowOff>
    </xdr:from>
    <xdr:to>
      <xdr:col>10</xdr:col>
      <xdr:colOff>114300</xdr:colOff>
      <xdr:row>62</xdr:row>
      <xdr:rowOff>153488</xdr:rowOff>
    </xdr:to>
    <xdr:cxnSp macro="">
      <xdr:nvCxnSpPr>
        <xdr:cNvPr id="196" name="直線コネクタ 195">
          <a:extLst>
            <a:ext uri="{FF2B5EF4-FFF2-40B4-BE49-F238E27FC236}">
              <a16:creationId xmlns:a16="http://schemas.microsoft.com/office/drawing/2014/main" id="{3A98E402-6C72-413C-A3D8-0BA00B96E5E6}"/>
            </a:ext>
          </a:extLst>
        </xdr:cNvPr>
        <xdr:cNvCxnSpPr/>
      </xdr:nvCxnSpPr>
      <xdr:spPr>
        <a:xfrm>
          <a:off x="1130300" y="107605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126110</xdr:rowOff>
    </xdr:from>
    <xdr:ext cx="405111" cy="259045"/>
    <xdr:sp macro="" textlink="">
      <xdr:nvSpPr>
        <xdr:cNvPr id="197" name="n_1aveValue【体育館・プール】&#10;有形固定資産減価償却率">
          <a:extLst>
            <a:ext uri="{FF2B5EF4-FFF2-40B4-BE49-F238E27FC236}">
              <a16:creationId xmlns:a16="http://schemas.microsoft.com/office/drawing/2014/main" id="{79AD52D3-E26C-4B5F-B373-CA948EBE8CA1}"/>
            </a:ext>
          </a:extLst>
        </xdr:cNvPr>
        <xdr:cNvSpPr txBox="1"/>
      </xdr:nvSpPr>
      <xdr:spPr>
        <a:xfrm>
          <a:off x="3582044" y="10413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106515</xdr:rowOff>
    </xdr:from>
    <xdr:ext cx="405111" cy="259045"/>
    <xdr:sp macro="" textlink="">
      <xdr:nvSpPr>
        <xdr:cNvPr id="198" name="n_2aveValue【体育館・プール】&#10;有形固定資産減価償却率">
          <a:extLst>
            <a:ext uri="{FF2B5EF4-FFF2-40B4-BE49-F238E27FC236}">
              <a16:creationId xmlns:a16="http://schemas.microsoft.com/office/drawing/2014/main" id="{BA9958CF-22D6-4E7D-82C2-2AEBBE70447E}"/>
            </a:ext>
          </a:extLst>
        </xdr:cNvPr>
        <xdr:cNvSpPr txBox="1"/>
      </xdr:nvSpPr>
      <xdr:spPr>
        <a:xfrm>
          <a:off x="2705744" y="1039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83655</xdr:rowOff>
    </xdr:from>
    <xdr:ext cx="405111" cy="259045"/>
    <xdr:sp macro="" textlink="">
      <xdr:nvSpPr>
        <xdr:cNvPr id="199" name="n_3aveValue【体育館・プール】&#10;有形固定資産減価償却率">
          <a:extLst>
            <a:ext uri="{FF2B5EF4-FFF2-40B4-BE49-F238E27FC236}">
              <a16:creationId xmlns:a16="http://schemas.microsoft.com/office/drawing/2014/main" id="{752F6C5E-9B70-442E-ABE0-5EB9C4B6DCF7}"/>
            </a:ext>
          </a:extLst>
        </xdr:cNvPr>
        <xdr:cNvSpPr txBox="1"/>
      </xdr:nvSpPr>
      <xdr:spPr>
        <a:xfrm>
          <a:off x="18167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34670</xdr:rowOff>
    </xdr:from>
    <xdr:ext cx="405111" cy="259045"/>
    <xdr:sp macro="" textlink="">
      <xdr:nvSpPr>
        <xdr:cNvPr id="200" name="n_4aveValue【体育館・プール】&#10;有形固定資産減価償却率">
          <a:extLst>
            <a:ext uri="{FF2B5EF4-FFF2-40B4-BE49-F238E27FC236}">
              <a16:creationId xmlns:a16="http://schemas.microsoft.com/office/drawing/2014/main" id="{42DD390B-825A-41CA-8840-C407A417114C}"/>
            </a:ext>
          </a:extLst>
        </xdr:cNvPr>
        <xdr:cNvSpPr txBox="1"/>
      </xdr:nvSpPr>
      <xdr:spPr>
        <a:xfrm>
          <a:off x="927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43560</xdr:rowOff>
    </xdr:from>
    <xdr:ext cx="405111" cy="259045"/>
    <xdr:sp macro="" textlink="">
      <xdr:nvSpPr>
        <xdr:cNvPr id="201" name="n_1mainValue【体育館・プール】&#10;有形固定資産減価償却率">
          <a:extLst>
            <a:ext uri="{FF2B5EF4-FFF2-40B4-BE49-F238E27FC236}">
              <a16:creationId xmlns:a16="http://schemas.microsoft.com/office/drawing/2014/main" id="{293917C4-B6ED-4D91-BD29-551CFD688E3C}"/>
            </a:ext>
          </a:extLst>
        </xdr:cNvPr>
        <xdr:cNvSpPr txBox="1"/>
      </xdr:nvSpPr>
      <xdr:spPr>
        <a:xfrm>
          <a:off x="35820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23965</xdr:rowOff>
    </xdr:from>
    <xdr:ext cx="405111" cy="259045"/>
    <xdr:sp macro="" textlink="">
      <xdr:nvSpPr>
        <xdr:cNvPr id="202" name="n_2mainValue【体育館・プール】&#10;有形固定資産減価償却率">
          <a:extLst>
            <a:ext uri="{FF2B5EF4-FFF2-40B4-BE49-F238E27FC236}">
              <a16:creationId xmlns:a16="http://schemas.microsoft.com/office/drawing/2014/main" id="{35F77D51-2F51-47F7-956E-6E9A41638D66}"/>
            </a:ext>
          </a:extLst>
        </xdr:cNvPr>
        <xdr:cNvSpPr txBox="1"/>
      </xdr:nvSpPr>
      <xdr:spPr>
        <a:xfrm>
          <a:off x="27057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23965</xdr:rowOff>
    </xdr:from>
    <xdr:ext cx="405111" cy="259045"/>
    <xdr:sp macro="" textlink="">
      <xdr:nvSpPr>
        <xdr:cNvPr id="203" name="n_3mainValue【体育館・プール】&#10;有形固定資産減価償却率">
          <a:extLst>
            <a:ext uri="{FF2B5EF4-FFF2-40B4-BE49-F238E27FC236}">
              <a16:creationId xmlns:a16="http://schemas.microsoft.com/office/drawing/2014/main" id="{7E41D418-7292-4380-93C9-A578F7042A32}"/>
            </a:ext>
          </a:extLst>
        </xdr:cNvPr>
        <xdr:cNvSpPr txBox="1"/>
      </xdr:nvSpPr>
      <xdr:spPr>
        <a:xfrm>
          <a:off x="18167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1105</xdr:rowOff>
    </xdr:from>
    <xdr:ext cx="405111" cy="259045"/>
    <xdr:sp macro="" textlink="">
      <xdr:nvSpPr>
        <xdr:cNvPr id="204" name="n_4mainValue【体育館・プール】&#10;有形固定資産減価償却率">
          <a:extLst>
            <a:ext uri="{FF2B5EF4-FFF2-40B4-BE49-F238E27FC236}">
              <a16:creationId xmlns:a16="http://schemas.microsoft.com/office/drawing/2014/main" id="{2C54C262-5A11-4B55-BD4B-FE74295A91A5}"/>
            </a:ext>
          </a:extLst>
        </xdr:cNvPr>
        <xdr:cNvSpPr txBox="1"/>
      </xdr:nvSpPr>
      <xdr:spPr>
        <a:xfrm>
          <a:off x="927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2788DCE-A41B-4833-89A6-8B0966B6451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72C5DA6-EBC1-418B-8913-1ACED4AB14A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CF4F198-D0C7-4BE1-8BF5-31F88255DE1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E0A7DCD-85FF-482A-AF9D-18B43E7E1AD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5E74769-865F-4CF7-A0FE-7D7B8ED350C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0C40591-5DD1-4770-839D-2B5FDF2D092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6DE9162-B826-4E56-852B-63E2DE01AF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B3B7F2C-5D28-410F-B4B6-25D85C7107E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EA0A846-CE0E-419C-9432-FE52BF929CF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687EE26-3F37-4412-903A-DE5FFF13B96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D44581CB-D8B3-403A-B399-DB4B31035CF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7D3E453C-1A47-44AB-BF87-31D4047E74B6}"/>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753283EE-3E0B-491B-9558-44CBC86080B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284B9B69-D666-4C9E-AE9D-DB80643C146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8BB44254-E7A7-48F4-8164-7343730B8CE5}"/>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a:extLst>
            <a:ext uri="{FF2B5EF4-FFF2-40B4-BE49-F238E27FC236}">
              <a16:creationId xmlns:a16="http://schemas.microsoft.com/office/drawing/2014/main" id="{86942596-C8E4-4F77-BA31-ADE78BCB79FE}"/>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167C199F-D636-47F0-93CE-5CFE7C9A85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4397E13F-0F84-4717-A693-7659CE2F9BA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48A0F995-DDA9-40BA-9FA1-A336560AC03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1F752D15-1468-4488-8DF9-E8673BE331A0}"/>
            </a:ext>
          </a:extLst>
        </xdr:cNvPr>
        <xdr:cNvCxnSpPr/>
      </xdr:nvCxnSpPr>
      <xdr:spPr>
        <a:xfrm flipV="1">
          <a:off x="10476865" y="9608630"/>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a:extLst>
            <a:ext uri="{FF2B5EF4-FFF2-40B4-BE49-F238E27FC236}">
              <a16:creationId xmlns:a16="http://schemas.microsoft.com/office/drawing/2014/main" id="{2F621A16-1B7C-4FEF-83C6-54F6A3332B58}"/>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7C7CA0E1-E036-4C69-9116-382965CF448E}"/>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227" name="【体育館・プール】&#10;一人当たり面積最大値テキスト">
          <a:extLst>
            <a:ext uri="{FF2B5EF4-FFF2-40B4-BE49-F238E27FC236}">
              <a16:creationId xmlns:a16="http://schemas.microsoft.com/office/drawing/2014/main" id="{ABFDD413-722B-4A34-A002-D244C6F611BC}"/>
            </a:ext>
          </a:extLst>
        </xdr:cNvPr>
        <xdr:cNvSpPr txBox="1"/>
      </xdr:nvSpPr>
      <xdr:spPr>
        <a:xfrm>
          <a:off x="10515600" y="938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228" name="直線コネクタ 227">
          <a:extLst>
            <a:ext uri="{FF2B5EF4-FFF2-40B4-BE49-F238E27FC236}">
              <a16:creationId xmlns:a16="http://schemas.microsoft.com/office/drawing/2014/main" id="{46432E38-C550-494F-906B-ABC5962870B3}"/>
            </a:ext>
          </a:extLst>
        </xdr:cNvPr>
        <xdr:cNvCxnSpPr/>
      </xdr:nvCxnSpPr>
      <xdr:spPr>
        <a:xfrm>
          <a:off x="10388600" y="960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36657</xdr:rowOff>
    </xdr:from>
    <xdr:ext cx="469744" cy="259045"/>
    <xdr:sp macro="" textlink="">
      <xdr:nvSpPr>
        <xdr:cNvPr id="229" name="【体育館・プール】&#10;一人当たり面積平均値テキスト">
          <a:extLst>
            <a:ext uri="{FF2B5EF4-FFF2-40B4-BE49-F238E27FC236}">
              <a16:creationId xmlns:a16="http://schemas.microsoft.com/office/drawing/2014/main" id="{0A4C0B5E-19FE-4C4B-A8E9-B92223B80A7C}"/>
            </a:ext>
          </a:extLst>
        </xdr:cNvPr>
        <xdr:cNvSpPr txBox="1"/>
      </xdr:nvSpPr>
      <xdr:spPr>
        <a:xfrm>
          <a:off x="10515600" y="10323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230" name="フローチャート: 判断 229">
          <a:extLst>
            <a:ext uri="{FF2B5EF4-FFF2-40B4-BE49-F238E27FC236}">
              <a16:creationId xmlns:a16="http://schemas.microsoft.com/office/drawing/2014/main" id="{BAB2D47D-A965-48A8-9EC4-7B27886F6184}"/>
            </a:ext>
          </a:extLst>
        </xdr:cNvPr>
        <xdr:cNvSpPr/>
      </xdr:nvSpPr>
      <xdr:spPr>
        <a:xfrm>
          <a:off x="10426700" y="104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231" name="フローチャート: 判断 230">
          <a:extLst>
            <a:ext uri="{FF2B5EF4-FFF2-40B4-BE49-F238E27FC236}">
              <a16:creationId xmlns:a16="http://schemas.microsoft.com/office/drawing/2014/main" id="{7D7B58C0-F7D5-4FD6-B242-A8BE88AAFA56}"/>
            </a:ext>
          </a:extLst>
        </xdr:cNvPr>
        <xdr:cNvSpPr/>
      </xdr:nvSpPr>
      <xdr:spPr>
        <a:xfrm>
          <a:off x="9588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232" name="フローチャート: 判断 231">
          <a:extLst>
            <a:ext uri="{FF2B5EF4-FFF2-40B4-BE49-F238E27FC236}">
              <a16:creationId xmlns:a16="http://schemas.microsoft.com/office/drawing/2014/main" id="{38FA3A4B-45FE-43D9-8B06-645C5ED0E83D}"/>
            </a:ext>
          </a:extLst>
        </xdr:cNvPr>
        <xdr:cNvSpPr/>
      </xdr:nvSpPr>
      <xdr:spPr>
        <a:xfrm>
          <a:off x="8699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233" name="フローチャート: 判断 232">
          <a:extLst>
            <a:ext uri="{FF2B5EF4-FFF2-40B4-BE49-F238E27FC236}">
              <a16:creationId xmlns:a16="http://schemas.microsoft.com/office/drawing/2014/main" id="{21A135CE-5626-411C-80BC-9CD09E5F0724}"/>
            </a:ext>
          </a:extLst>
        </xdr:cNvPr>
        <xdr:cNvSpPr/>
      </xdr:nvSpPr>
      <xdr:spPr>
        <a:xfrm>
          <a:off x="7810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xdr:rowOff>
    </xdr:from>
    <xdr:to>
      <xdr:col>36</xdr:col>
      <xdr:colOff>165100</xdr:colOff>
      <xdr:row>61</xdr:row>
      <xdr:rowOff>118237</xdr:rowOff>
    </xdr:to>
    <xdr:sp macro="" textlink="">
      <xdr:nvSpPr>
        <xdr:cNvPr id="234" name="フローチャート: 判断 233">
          <a:extLst>
            <a:ext uri="{FF2B5EF4-FFF2-40B4-BE49-F238E27FC236}">
              <a16:creationId xmlns:a16="http://schemas.microsoft.com/office/drawing/2014/main" id="{8E8FECF3-B93D-4052-A2CB-970A548D26B2}"/>
            </a:ext>
          </a:extLst>
        </xdr:cNvPr>
        <xdr:cNvSpPr/>
      </xdr:nvSpPr>
      <xdr:spPr>
        <a:xfrm>
          <a:off x="6921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C2BB7ADD-EF5A-4716-88F3-D8B44BEA85B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4514E3B-8E57-4DB1-835A-5B1D3EF2920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C8ED523-E474-428F-B986-52EF1F2219C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1802B1F-993E-4D03-8A1E-78FC7C44C86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05618D8-180F-435D-8C85-298768E2DE5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117793</xdr:rowOff>
    </xdr:from>
    <xdr:to>
      <xdr:col>55</xdr:col>
      <xdr:colOff>50800</xdr:colOff>
      <xdr:row>62</xdr:row>
      <xdr:rowOff>47943</xdr:rowOff>
    </xdr:to>
    <xdr:sp macro="" textlink="">
      <xdr:nvSpPr>
        <xdr:cNvPr id="240" name="楕円 239">
          <a:extLst>
            <a:ext uri="{FF2B5EF4-FFF2-40B4-BE49-F238E27FC236}">
              <a16:creationId xmlns:a16="http://schemas.microsoft.com/office/drawing/2014/main" id="{D20D9D97-48CA-446E-B88E-832F4EC1D70F}"/>
            </a:ext>
          </a:extLst>
        </xdr:cNvPr>
        <xdr:cNvSpPr/>
      </xdr:nvSpPr>
      <xdr:spPr>
        <a:xfrm>
          <a:off x="10426700" y="1057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96220</xdr:rowOff>
    </xdr:from>
    <xdr:ext cx="469744" cy="259045"/>
    <xdr:sp macro="" textlink="">
      <xdr:nvSpPr>
        <xdr:cNvPr id="241" name="【体育館・プール】&#10;一人当たり面積該当値テキスト">
          <a:extLst>
            <a:ext uri="{FF2B5EF4-FFF2-40B4-BE49-F238E27FC236}">
              <a16:creationId xmlns:a16="http://schemas.microsoft.com/office/drawing/2014/main" id="{8C117BFC-134C-4F27-B474-22D8ED0EF8D2}"/>
            </a:ext>
          </a:extLst>
        </xdr:cNvPr>
        <xdr:cNvSpPr txBox="1"/>
      </xdr:nvSpPr>
      <xdr:spPr>
        <a:xfrm>
          <a:off x="10515600" y="1055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122936</xdr:rowOff>
    </xdr:from>
    <xdr:to>
      <xdr:col>50</xdr:col>
      <xdr:colOff>165100</xdr:colOff>
      <xdr:row>62</xdr:row>
      <xdr:rowOff>53086</xdr:rowOff>
    </xdr:to>
    <xdr:sp macro="" textlink="">
      <xdr:nvSpPr>
        <xdr:cNvPr id="242" name="楕円 241">
          <a:extLst>
            <a:ext uri="{FF2B5EF4-FFF2-40B4-BE49-F238E27FC236}">
              <a16:creationId xmlns:a16="http://schemas.microsoft.com/office/drawing/2014/main" id="{518EFF2B-3330-4D69-B62A-61698E7CCFD8}"/>
            </a:ext>
          </a:extLst>
        </xdr:cNvPr>
        <xdr:cNvSpPr/>
      </xdr:nvSpPr>
      <xdr:spPr>
        <a:xfrm>
          <a:off x="958850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168593</xdr:rowOff>
    </xdr:from>
    <xdr:to>
      <xdr:col>55</xdr:col>
      <xdr:colOff>0</xdr:colOff>
      <xdr:row>62</xdr:row>
      <xdr:rowOff>2286</xdr:rowOff>
    </xdr:to>
    <xdr:cxnSp macro="">
      <xdr:nvCxnSpPr>
        <xdr:cNvPr id="243" name="直線コネクタ 242">
          <a:extLst>
            <a:ext uri="{FF2B5EF4-FFF2-40B4-BE49-F238E27FC236}">
              <a16:creationId xmlns:a16="http://schemas.microsoft.com/office/drawing/2014/main" id="{0A5649B4-4F13-4A3A-8386-C4447EFE16AE}"/>
            </a:ext>
          </a:extLst>
        </xdr:cNvPr>
        <xdr:cNvCxnSpPr/>
      </xdr:nvCxnSpPr>
      <xdr:spPr>
        <a:xfrm flipV="1">
          <a:off x="9639300" y="10627043"/>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128080</xdr:rowOff>
    </xdr:from>
    <xdr:to>
      <xdr:col>46</xdr:col>
      <xdr:colOff>38100</xdr:colOff>
      <xdr:row>62</xdr:row>
      <xdr:rowOff>58230</xdr:rowOff>
    </xdr:to>
    <xdr:sp macro="" textlink="">
      <xdr:nvSpPr>
        <xdr:cNvPr id="244" name="楕円 243">
          <a:extLst>
            <a:ext uri="{FF2B5EF4-FFF2-40B4-BE49-F238E27FC236}">
              <a16:creationId xmlns:a16="http://schemas.microsoft.com/office/drawing/2014/main" id="{96A3336D-45FB-4A31-978B-9A5A8BE9C67D}"/>
            </a:ext>
          </a:extLst>
        </xdr:cNvPr>
        <xdr:cNvSpPr/>
      </xdr:nvSpPr>
      <xdr:spPr>
        <a:xfrm>
          <a:off x="8699500" y="105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2286</xdr:rowOff>
    </xdr:from>
    <xdr:to>
      <xdr:col>50</xdr:col>
      <xdr:colOff>114300</xdr:colOff>
      <xdr:row>62</xdr:row>
      <xdr:rowOff>7430</xdr:rowOff>
    </xdr:to>
    <xdr:cxnSp macro="">
      <xdr:nvCxnSpPr>
        <xdr:cNvPr id="245" name="直線コネクタ 244">
          <a:extLst>
            <a:ext uri="{FF2B5EF4-FFF2-40B4-BE49-F238E27FC236}">
              <a16:creationId xmlns:a16="http://schemas.microsoft.com/office/drawing/2014/main" id="{3C3B4406-6E8B-466F-9F5E-110F05E7BB37}"/>
            </a:ext>
          </a:extLst>
        </xdr:cNvPr>
        <xdr:cNvCxnSpPr/>
      </xdr:nvCxnSpPr>
      <xdr:spPr>
        <a:xfrm flipV="1">
          <a:off x="8750300" y="10632186"/>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132652</xdr:rowOff>
    </xdr:from>
    <xdr:to>
      <xdr:col>41</xdr:col>
      <xdr:colOff>101600</xdr:colOff>
      <xdr:row>62</xdr:row>
      <xdr:rowOff>62802</xdr:rowOff>
    </xdr:to>
    <xdr:sp macro="" textlink="">
      <xdr:nvSpPr>
        <xdr:cNvPr id="246" name="楕円 245">
          <a:extLst>
            <a:ext uri="{FF2B5EF4-FFF2-40B4-BE49-F238E27FC236}">
              <a16:creationId xmlns:a16="http://schemas.microsoft.com/office/drawing/2014/main" id="{45B396E8-D0A4-4F3C-A549-AB221BDA6844}"/>
            </a:ext>
          </a:extLst>
        </xdr:cNvPr>
        <xdr:cNvSpPr/>
      </xdr:nvSpPr>
      <xdr:spPr>
        <a:xfrm>
          <a:off x="7810500" y="105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7430</xdr:rowOff>
    </xdr:from>
    <xdr:to>
      <xdr:col>45</xdr:col>
      <xdr:colOff>177800</xdr:colOff>
      <xdr:row>62</xdr:row>
      <xdr:rowOff>12002</xdr:rowOff>
    </xdr:to>
    <xdr:cxnSp macro="">
      <xdr:nvCxnSpPr>
        <xdr:cNvPr id="247" name="直線コネクタ 246">
          <a:extLst>
            <a:ext uri="{FF2B5EF4-FFF2-40B4-BE49-F238E27FC236}">
              <a16:creationId xmlns:a16="http://schemas.microsoft.com/office/drawing/2014/main" id="{C865566E-285E-4E2A-B7E3-3B684670A9FF}"/>
            </a:ext>
          </a:extLst>
        </xdr:cNvPr>
        <xdr:cNvCxnSpPr/>
      </xdr:nvCxnSpPr>
      <xdr:spPr>
        <a:xfrm flipV="1">
          <a:off x="7861300" y="106373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137223</xdr:rowOff>
    </xdr:from>
    <xdr:to>
      <xdr:col>36</xdr:col>
      <xdr:colOff>165100</xdr:colOff>
      <xdr:row>62</xdr:row>
      <xdr:rowOff>67373</xdr:rowOff>
    </xdr:to>
    <xdr:sp macro="" textlink="">
      <xdr:nvSpPr>
        <xdr:cNvPr id="248" name="楕円 247">
          <a:extLst>
            <a:ext uri="{FF2B5EF4-FFF2-40B4-BE49-F238E27FC236}">
              <a16:creationId xmlns:a16="http://schemas.microsoft.com/office/drawing/2014/main" id="{9B54A618-0898-474E-9FCD-10870AAFBDDA}"/>
            </a:ext>
          </a:extLst>
        </xdr:cNvPr>
        <xdr:cNvSpPr/>
      </xdr:nvSpPr>
      <xdr:spPr>
        <a:xfrm>
          <a:off x="6921500" y="1059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12002</xdr:rowOff>
    </xdr:from>
    <xdr:to>
      <xdr:col>41</xdr:col>
      <xdr:colOff>50800</xdr:colOff>
      <xdr:row>62</xdr:row>
      <xdr:rowOff>16573</xdr:rowOff>
    </xdr:to>
    <xdr:cxnSp macro="">
      <xdr:nvCxnSpPr>
        <xdr:cNvPr id="249" name="直線コネクタ 248">
          <a:extLst>
            <a:ext uri="{FF2B5EF4-FFF2-40B4-BE49-F238E27FC236}">
              <a16:creationId xmlns:a16="http://schemas.microsoft.com/office/drawing/2014/main" id="{1421A202-21AF-4000-AE50-4FED3E8972D7}"/>
            </a:ext>
          </a:extLst>
        </xdr:cNvPr>
        <xdr:cNvCxnSpPr/>
      </xdr:nvCxnSpPr>
      <xdr:spPr>
        <a:xfrm flipV="1">
          <a:off x="6972300" y="1064190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146194</xdr:rowOff>
    </xdr:from>
    <xdr:ext cx="469744" cy="259045"/>
    <xdr:sp macro="" textlink="">
      <xdr:nvSpPr>
        <xdr:cNvPr id="250" name="n_1aveValue【体育館・プール】&#10;一人当たり面積">
          <a:extLst>
            <a:ext uri="{FF2B5EF4-FFF2-40B4-BE49-F238E27FC236}">
              <a16:creationId xmlns:a16="http://schemas.microsoft.com/office/drawing/2014/main" id="{07F213DE-DE49-49E8-9323-92FC4179FB31}"/>
            </a:ext>
          </a:extLst>
        </xdr:cNvPr>
        <xdr:cNvSpPr txBox="1"/>
      </xdr:nvSpPr>
      <xdr:spPr>
        <a:xfrm>
          <a:off x="9391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137621</xdr:rowOff>
    </xdr:from>
    <xdr:ext cx="469744" cy="259045"/>
    <xdr:sp macro="" textlink="">
      <xdr:nvSpPr>
        <xdr:cNvPr id="251" name="n_2aveValue【体育館・プール】&#10;一人当たり面積">
          <a:extLst>
            <a:ext uri="{FF2B5EF4-FFF2-40B4-BE49-F238E27FC236}">
              <a16:creationId xmlns:a16="http://schemas.microsoft.com/office/drawing/2014/main" id="{C0A6E97E-661F-4FAA-87A3-C603FEEEDB48}"/>
            </a:ext>
          </a:extLst>
        </xdr:cNvPr>
        <xdr:cNvSpPr txBox="1"/>
      </xdr:nvSpPr>
      <xdr:spPr>
        <a:xfrm>
          <a:off x="8515427" y="1025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158196</xdr:rowOff>
    </xdr:from>
    <xdr:ext cx="469744" cy="259045"/>
    <xdr:sp macro="" textlink="">
      <xdr:nvSpPr>
        <xdr:cNvPr id="252" name="n_3aveValue【体育館・プール】&#10;一人当たり面積">
          <a:extLst>
            <a:ext uri="{FF2B5EF4-FFF2-40B4-BE49-F238E27FC236}">
              <a16:creationId xmlns:a16="http://schemas.microsoft.com/office/drawing/2014/main" id="{3F2875E3-1CBD-452C-A6F5-1C3D1C876D11}"/>
            </a:ext>
          </a:extLst>
        </xdr:cNvPr>
        <xdr:cNvSpPr txBox="1"/>
      </xdr:nvSpPr>
      <xdr:spPr>
        <a:xfrm>
          <a:off x="7626427" y="102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134764</xdr:rowOff>
    </xdr:from>
    <xdr:ext cx="469744" cy="259045"/>
    <xdr:sp macro="" textlink="">
      <xdr:nvSpPr>
        <xdr:cNvPr id="253" name="n_4aveValue【体育館・プール】&#10;一人当たり面積">
          <a:extLst>
            <a:ext uri="{FF2B5EF4-FFF2-40B4-BE49-F238E27FC236}">
              <a16:creationId xmlns:a16="http://schemas.microsoft.com/office/drawing/2014/main" id="{CEE047E0-767E-403A-BD11-747FD881656C}"/>
            </a:ext>
          </a:extLst>
        </xdr:cNvPr>
        <xdr:cNvSpPr txBox="1"/>
      </xdr:nvSpPr>
      <xdr:spPr>
        <a:xfrm>
          <a:off x="6737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44213</xdr:rowOff>
    </xdr:from>
    <xdr:ext cx="469744" cy="259045"/>
    <xdr:sp macro="" textlink="">
      <xdr:nvSpPr>
        <xdr:cNvPr id="254" name="n_1mainValue【体育館・プール】&#10;一人当たり面積">
          <a:extLst>
            <a:ext uri="{FF2B5EF4-FFF2-40B4-BE49-F238E27FC236}">
              <a16:creationId xmlns:a16="http://schemas.microsoft.com/office/drawing/2014/main" id="{C6597590-EDE8-42CA-82D2-2F7887355B5F}"/>
            </a:ext>
          </a:extLst>
        </xdr:cNvPr>
        <xdr:cNvSpPr txBox="1"/>
      </xdr:nvSpPr>
      <xdr:spPr>
        <a:xfrm>
          <a:off x="9391727"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49357</xdr:rowOff>
    </xdr:from>
    <xdr:ext cx="469744" cy="259045"/>
    <xdr:sp macro="" textlink="">
      <xdr:nvSpPr>
        <xdr:cNvPr id="255" name="n_2mainValue【体育館・プール】&#10;一人当たり面積">
          <a:extLst>
            <a:ext uri="{FF2B5EF4-FFF2-40B4-BE49-F238E27FC236}">
              <a16:creationId xmlns:a16="http://schemas.microsoft.com/office/drawing/2014/main" id="{3E12958B-11F4-4E02-B411-0A2D3CE646DE}"/>
            </a:ext>
          </a:extLst>
        </xdr:cNvPr>
        <xdr:cNvSpPr txBox="1"/>
      </xdr:nvSpPr>
      <xdr:spPr>
        <a:xfrm>
          <a:off x="8515427" y="1067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53929</xdr:rowOff>
    </xdr:from>
    <xdr:ext cx="469744" cy="259045"/>
    <xdr:sp macro="" textlink="">
      <xdr:nvSpPr>
        <xdr:cNvPr id="256" name="n_3mainValue【体育館・プール】&#10;一人当たり面積">
          <a:extLst>
            <a:ext uri="{FF2B5EF4-FFF2-40B4-BE49-F238E27FC236}">
              <a16:creationId xmlns:a16="http://schemas.microsoft.com/office/drawing/2014/main" id="{499845B7-8563-4F5A-810D-0908B21DAB6B}"/>
            </a:ext>
          </a:extLst>
        </xdr:cNvPr>
        <xdr:cNvSpPr txBox="1"/>
      </xdr:nvSpPr>
      <xdr:spPr>
        <a:xfrm>
          <a:off x="7626427" y="1068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58500</xdr:rowOff>
    </xdr:from>
    <xdr:ext cx="469744" cy="259045"/>
    <xdr:sp macro="" textlink="">
      <xdr:nvSpPr>
        <xdr:cNvPr id="257" name="n_4mainValue【体育館・プール】&#10;一人当たり面積">
          <a:extLst>
            <a:ext uri="{FF2B5EF4-FFF2-40B4-BE49-F238E27FC236}">
              <a16:creationId xmlns:a16="http://schemas.microsoft.com/office/drawing/2014/main" id="{874D195B-A2A9-4DE6-BEA0-66A328B1CFAC}"/>
            </a:ext>
          </a:extLst>
        </xdr:cNvPr>
        <xdr:cNvSpPr txBox="1"/>
      </xdr:nvSpPr>
      <xdr:spPr>
        <a:xfrm>
          <a:off x="6737427" y="1068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5D7E811E-771C-46BA-9D1B-148E86024B4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8FB50EF9-8508-45B1-A014-5DEAE43496B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49411CE0-0312-42E8-9F13-1F6B3A5E65A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F8D7E142-52B0-4742-AE38-149D88D7487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55BD6849-C131-424B-9F87-3805FC4E1EE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F1F6CDB2-4D6E-4B3C-83E9-BE41BAAD64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F7767E61-8C53-40F9-A53D-CB0DDE4108B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42FD73C5-44CE-4119-ACA1-5476C735950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a:extLst>
            <a:ext uri="{FF2B5EF4-FFF2-40B4-BE49-F238E27FC236}">
              <a16:creationId xmlns:a16="http://schemas.microsoft.com/office/drawing/2014/main" id="{51061431-5E37-43C4-B785-A78F7B91F70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a:extLst>
            <a:ext uri="{FF2B5EF4-FFF2-40B4-BE49-F238E27FC236}">
              <a16:creationId xmlns:a16="http://schemas.microsoft.com/office/drawing/2014/main" id="{F9D1B0EB-CF59-49D9-9517-E403AFC68CB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a:extLst>
            <a:ext uri="{FF2B5EF4-FFF2-40B4-BE49-F238E27FC236}">
              <a16:creationId xmlns:a16="http://schemas.microsoft.com/office/drawing/2014/main" id="{5E705491-2E14-42CF-9D13-6F56F581EDE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a:extLst>
            <a:ext uri="{FF2B5EF4-FFF2-40B4-BE49-F238E27FC236}">
              <a16:creationId xmlns:a16="http://schemas.microsoft.com/office/drawing/2014/main" id="{F54A2102-4922-4652-8604-F57F15D9FC3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a:extLst>
            <a:ext uri="{FF2B5EF4-FFF2-40B4-BE49-F238E27FC236}">
              <a16:creationId xmlns:a16="http://schemas.microsoft.com/office/drawing/2014/main" id="{E3C9E9A2-7D5F-48C7-99D3-ECE933DF42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a:extLst>
            <a:ext uri="{FF2B5EF4-FFF2-40B4-BE49-F238E27FC236}">
              <a16:creationId xmlns:a16="http://schemas.microsoft.com/office/drawing/2014/main" id="{ECAF9431-2F76-451A-9525-D87A01A3B05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a:extLst>
            <a:ext uri="{FF2B5EF4-FFF2-40B4-BE49-F238E27FC236}">
              <a16:creationId xmlns:a16="http://schemas.microsoft.com/office/drawing/2014/main" id="{675E4A0D-532D-4B46-B7D6-CA0A49020DD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a:extLst>
            <a:ext uri="{FF2B5EF4-FFF2-40B4-BE49-F238E27FC236}">
              <a16:creationId xmlns:a16="http://schemas.microsoft.com/office/drawing/2014/main" id="{E8F20DC9-8B89-416E-AD0C-B8761FEAE2D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10F2C773-2AA0-4E94-A19D-7FF62462EA2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64D84F04-DDE1-4302-B2E8-B995B7C74E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3742F892-D611-4B45-9C90-D4D0A88E15A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004AA5C5-2493-461A-B3C2-66C6A29BBD5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3CD92321-1E49-4D07-AF9B-E9B0729E251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09D01992-EE61-4D61-9E39-7E6DD4B881A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B70B502B-938F-49BF-AB89-063B05CAD71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18B54B10-0D51-412C-9631-D7A9175F8CC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841F919C-B234-4694-AAF7-71E939DF162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CC93289C-751E-44D8-8F82-FF5CC322937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11B4940F-F2F4-4C0B-A3E0-FF7BEB5D94A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6224CC70-A980-4B55-88C1-A509AF804F7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5884B5E7-72F8-4249-AC1F-F0335345BF6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1D7FB486-C7BC-4D88-8E22-6CD7E73E7DF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BAC5AE58-EE52-4971-8133-D89771E31FB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2DD6EA38-727B-404B-B45E-0EB80389443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D7B9D739-5D5A-4371-9D12-2C98C58A2F8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B5FCE0E3-383F-4F01-AA49-245CAA3D671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C9D6AFC5-75B5-4C64-AC3D-1D4AA748075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A095600C-0D3F-40C6-AC1B-71496670154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7A63F6E5-5E75-471B-85E3-B9AAEE1B6F3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AEFBFD9C-514B-499B-A509-2B244F26B89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47C7AC0E-9CE6-4053-AFF8-A5B4D17E7A0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5517311A-B1DC-4FC9-800F-0AAA1E9554F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a:extLst>
            <a:ext uri="{FF2B5EF4-FFF2-40B4-BE49-F238E27FC236}">
              <a16:creationId xmlns:a16="http://schemas.microsoft.com/office/drawing/2014/main" id="{24B62922-618D-42E5-A94E-E79F6130D21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a:extLst>
            <a:ext uri="{FF2B5EF4-FFF2-40B4-BE49-F238E27FC236}">
              <a16:creationId xmlns:a16="http://schemas.microsoft.com/office/drawing/2014/main" id="{40A83522-4EBF-4E97-B3E6-7C132C9C830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a:extLst>
            <a:ext uri="{FF2B5EF4-FFF2-40B4-BE49-F238E27FC236}">
              <a16:creationId xmlns:a16="http://schemas.microsoft.com/office/drawing/2014/main" id="{99E257A2-25E4-40B9-9097-002F613D4B9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1" name="直線コネクタ 300">
          <a:extLst>
            <a:ext uri="{FF2B5EF4-FFF2-40B4-BE49-F238E27FC236}">
              <a16:creationId xmlns:a16="http://schemas.microsoft.com/office/drawing/2014/main" id="{C6232F9D-3726-4B3F-B205-A023F32EAE91}"/>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02" name="テキスト ボックス 301">
          <a:extLst>
            <a:ext uri="{FF2B5EF4-FFF2-40B4-BE49-F238E27FC236}">
              <a16:creationId xmlns:a16="http://schemas.microsoft.com/office/drawing/2014/main" id="{84788AA1-3473-4366-8925-2D1BA5798602}"/>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3" name="直線コネクタ 302">
          <a:extLst>
            <a:ext uri="{FF2B5EF4-FFF2-40B4-BE49-F238E27FC236}">
              <a16:creationId xmlns:a16="http://schemas.microsoft.com/office/drawing/2014/main" id="{33C09786-3C4A-4139-8284-0761B7137E51}"/>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04" name="テキスト ボックス 303">
          <a:extLst>
            <a:ext uri="{FF2B5EF4-FFF2-40B4-BE49-F238E27FC236}">
              <a16:creationId xmlns:a16="http://schemas.microsoft.com/office/drawing/2014/main" id="{F3C7FB74-75CE-46FA-9753-ADBBDEDF1F2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5" name="直線コネクタ 304">
          <a:extLst>
            <a:ext uri="{FF2B5EF4-FFF2-40B4-BE49-F238E27FC236}">
              <a16:creationId xmlns:a16="http://schemas.microsoft.com/office/drawing/2014/main" id="{C07E33E3-5F71-4E00-A9A2-53D1D38345B3}"/>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06" name="テキスト ボックス 305">
          <a:extLst>
            <a:ext uri="{FF2B5EF4-FFF2-40B4-BE49-F238E27FC236}">
              <a16:creationId xmlns:a16="http://schemas.microsoft.com/office/drawing/2014/main" id="{63E77C61-8196-4771-8219-3F1280CBF3E8}"/>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07" name="直線コネクタ 306">
          <a:extLst>
            <a:ext uri="{FF2B5EF4-FFF2-40B4-BE49-F238E27FC236}">
              <a16:creationId xmlns:a16="http://schemas.microsoft.com/office/drawing/2014/main" id="{E7968388-DCD6-4A21-916E-6270E0100021}"/>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08" name="テキスト ボックス 307">
          <a:extLst>
            <a:ext uri="{FF2B5EF4-FFF2-40B4-BE49-F238E27FC236}">
              <a16:creationId xmlns:a16="http://schemas.microsoft.com/office/drawing/2014/main" id="{AA6431A2-5FC6-4DDB-9A0F-E568EE8A6C81}"/>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9" name="直線コネクタ 308">
          <a:extLst>
            <a:ext uri="{FF2B5EF4-FFF2-40B4-BE49-F238E27FC236}">
              <a16:creationId xmlns:a16="http://schemas.microsoft.com/office/drawing/2014/main" id="{A202796D-BB56-43CA-8231-3B5DB22C932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10" name="テキスト ボックス 309">
          <a:extLst>
            <a:ext uri="{FF2B5EF4-FFF2-40B4-BE49-F238E27FC236}">
              <a16:creationId xmlns:a16="http://schemas.microsoft.com/office/drawing/2014/main" id="{2DDAA79A-0BF2-4CD3-B64D-D4F5F0E843FB}"/>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1" name="【一般廃棄物処理施設】&#10;有形固定資産減価償却率グラフ枠">
          <a:extLst>
            <a:ext uri="{FF2B5EF4-FFF2-40B4-BE49-F238E27FC236}">
              <a16:creationId xmlns:a16="http://schemas.microsoft.com/office/drawing/2014/main" id="{0D187645-6659-4F76-87AF-D630AFCEBE4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312" name="直線コネクタ 311">
          <a:extLst>
            <a:ext uri="{FF2B5EF4-FFF2-40B4-BE49-F238E27FC236}">
              <a16:creationId xmlns:a16="http://schemas.microsoft.com/office/drawing/2014/main" id="{B87B3B68-A99A-436A-A0A0-71E4616263B6}"/>
            </a:ext>
          </a:extLst>
        </xdr:cNvPr>
        <xdr:cNvCxnSpPr/>
      </xdr:nvCxnSpPr>
      <xdr:spPr>
        <a:xfrm flipV="1">
          <a:off x="16318864" y="575919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313" name="【一般廃棄物処理施設】&#10;有形固定資産減価償却率最小値テキスト">
          <a:extLst>
            <a:ext uri="{FF2B5EF4-FFF2-40B4-BE49-F238E27FC236}">
              <a16:creationId xmlns:a16="http://schemas.microsoft.com/office/drawing/2014/main" id="{185507B2-C604-4366-9875-DAAB88E86DFE}"/>
            </a:ext>
          </a:extLst>
        </xdr:cNvPr>
        <xdr:cNvSpPr txBox="1"/>
      </xdr:nvSpPr>
      <xdr:spPr>
        <a:xfrm>
          <a:off x="16357600" y="695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314" name="直線コネクタ 313">
          <a:extLst>
            <a:ext uri="{FF2B5EF4-FFF2-40B4-BE49-F238E27FC236}">
              <a16:creationId xmlns:a16="http://schemas.microsoft.com/office/drawing/2014/main" id="{8EDCAC27-8B5C-4661-8F61-8055C34B99F2}"/>
            </a:ext>
          </a:extLst>
        </xdr:cNvPr>
        <xdr:cNvCxnSpPr/>
      </xdr:nvCxnSpPr>
      <xdr:spPr>
        <a:xfrm>
          <a:off x="16230600" y="69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315" name="【一般廃棄物処理施設】&#10;有形固定資産減価償却率最大値テキスト">
          <a:extLst>
            <a:ext uri="{FF2B5EF4-FFF2-40B4-BE49-F238E27FC236}">
              <a16:creationId xmlns:a16="http://schemas.microsoft.com/office/drawing/2014/main" id="{A0B1A6EB-00FA-440B-91BB-D2CFAEDA7E91}"/>
            </a:ext>
          </a:extLst>
        </xdr:cNvPr>
        <xdr:cNvSpPr txBox="1"/>
      </xdr:nvSpPr>
      <xdr:spPr>
        <a:xfrm>
          <a:off x="16357600" y="553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316" name="直線コネクタ 315">
          <a:extLst>
            <a:ext uri="{FF2B5EF4-FFF2-40B4-BE49-F238E27FC236}">
              <a16:creationId xmlns:a16="http://schemas.microsoft.com/office/drawing/2014/main" id="{1D798796-8D74-4042-93B7-01CD45A51900}"/>
            </a:ext>
          </a:extLst>
        </xdr:cNvPr>
        <xdr:cNvCxnSpPr/>
      </xdr:nvCxnSpPr>
      <xdr:spPr>
        <a:xfrm>
          <a:off x="16230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34561</xdr:rowOff>
    </xdr:from>
    <xdr:ext cx="405111" cy="259045"/>
    <xdr:sp macro="" textlink="">
      <xdr:nvSpPr>
        <xdr:cNvPr id="317" name="【一般廃棄物処理施設】&#10;有形固定資産減価償却率平均値テキスト">
          <a:extLst>
            <a:ext uri="{FF2B5EF4-FFF2-40B4-BE49-F238E27FC236}">
              <a16:creationId xmlns:a16="http://schemas.microsoft.com/office/drawing/2014/main" id="{92867D1C-3364-4BBF-81D7-AEF6365DDD63}"/>
            </a:ext>
          </a:extLst>
        </xdr:cNvPr>
        <xdr:cNvSpPr txBox="1"/>
      </xdr:nvSpPr>
      <xdr:spPr>
        <a:xfrm>
          <a:off x="16357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318" name="フローチャート: 判断 317">
          <a:extLst>
            <a:ext uri="{FF2B5EF4-FFF2-40B4-BE49-F238E27FC236}">
              <a16:creationId xmlns:a16="http://schemas.microsoft.com/office/drawing/2014/main" id="{164F2CA7-9EA3-4F83-B516-CA63AAF7BE95}"/>
            </a:ext>
          </a:extLst>
        </xdr:cNvPr>
        <xdr:cNvSpPr/>
      </xdr:nvSpPr>
      <xdr:spPr>
        <a:xfrm>
          <a:off x="16268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319" name="フローチャート: 判断 318">
          <a:extLst>
            <a:ext uri="{FF2B5EF4-FFF2-40B4-BE49-F238E27FC236}">
              <a16:creationId xmlns:a16="http://schemas.microsoft.com/office/drawing/2014/main" id="{665DDB35-FA24-459A-87F8-B8C1A6442DAF}"/>
            </a:ext>
          </a:extLst>
        </xdr:cNvPr>
        <xdr:cNvSpPr/>
      </xdr:nvSpPr>
      <xdr:spPr>
        <a:xfrm>
          <a:off x="15430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320" name="フローチャート: 判断 319">
          <a:extLst>
            <a:ext uri="{FF2B5EF4-FFF2-40B4-BE49-F238E27FC236}">
              <a16:creationId xmlns:a16="http://schemas.microsoft.com/office/drawing/2014/main" id="{3DEDE075-0336-421A-9A48-6DFF87D08394}"/>
            </a:ext>
          </a:extLst>
        </xdr:cNvPr>
        <xdr:cNvSpPr/>
      </xdr:nvSpPr>
      <xdr:spPr>
        <a:xfrm>
          <a:off x="14541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321" name="フローチャート: 判断 320">
          <a:extLst>
            <a:ext uri="{FF2B5EF4-FFF2-40B4-BE49-F238E27FC236}">
              <a16:creationId xmlns:a16="http://schemas.microsoft.com/office/drawing/2014/main" id="{06ABA5B8-C52D-4ABA-BB3F-4BAB284B1F40}"/>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322" name="フローチャート: 判断 321">
          <a:extLst>
            <a:ext uri="{FF2B5EF4-FFF2-40B4-BE49-F238E27FC236}">
              <a16:creationId xmlns:a16="http://schemas.microsoft.com/office/drawing/2014/main" id="{D0A66DE2-33DB-455D-8BC8-4BB201707BA6}"/>
            </a:ext>
          </a:extLst>
        </xdr:cNvPr>
        <xdr:cNvSpPr/>
      </xdr:nvSpPr>
      <xdr:spPr>
        <a:xfrm>
          <a:off x="1276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A164B5EB-5346-4761-9843-3074FFC8EBC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1905BB28-01FF-4ED5-83BD-A1D51593612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388AEB27-5DDE-447F-80F3-651027400F4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03ECF0E0-C5BA-489B-9A0B-4E650DF936B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73E1B261-9182-406E-98FD-55C37A366B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66548</xdr:rowOff>
    </xdr:from>
    <xdr:to>
      <xdr:col>85</xdr:col>
      <xdr:colOff>177800</xdr:colOff>
      <xdr:row>37</xdr:row>
      <xdr:rowOff>168148</xdr:rowOff>
    </xdr:to>
    <xdr:sp macro="" textlink="">
      <xdr:nvSpPr>
        <xdr:cNvPr id="328" name="楕円 327">
          <a:extLst>
            <a:ext uri="{FF2B5EF4-FFF2-40B4-BE49-F238E27FC236}">
              <a16:creationId xmlns:a16="http://schemas.microsoft.com/office/drawing/2014/main" id="{FC555275-8E95-4756-82AE-EF2C243FD725}"/>
            </a:ext>
          </a:extLst>
        </xdr:cNvPr>
        <xdr:cNvSpPr/>
      </xdr:nvSpPr>
      <xdr:spPr>
        <a:xfrm>
          <a:off x="16268700" y="64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44975</xdr:rowOff>
    </xdr:from>
    <xdr:ext cx="405111" cy="259045"/>
    <xdr:sp macro="" textlink="">
      <xdr:nvSpPr>
        <xdr:cNvPr id="329" name="【一般廃棄物処理施設】&#10;有形固定資産減価償却率該当値テキスト">
          <a:extLst>
            <a:ext uri="{FF2B5EF4-FFF2-40B4-BE49-F238E27FC236}">
              <a16:creationId xmlns:a16="http://schemas.microsoft.com/office/drawing/2014/main" id="{D8AA7D57-6F29-4837-82C0-B8DFDC99FCFD}"/>
            </a:ext>
          </a:extLst>
        </xdr:cNvPr>
        <xdr:cNvSpPr txBox="1"/>
      </xdr:nvSpPr>
      <xdr:spPr>
        <a:xfrm>
          <a:off x="16357600"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18542</xdr:rowOff>
    </xdr:from>
    <xdr:to>
      <xdr:col>81</xdr:col>
      <xdr:colOff>101600</xdr:colOff>
      <xdr:row>37</xdr:row>
      <xdr:rowOff>120142</xdr:rowOff>
    </xdr:to>
    <xdr:sp macro="" textlink="">
      <xdr:nvSpPr>
        <xdr:cNvPr id="330" name="楕円 329">
          <a:extLst>
            <a:ext uri="{FF2B5EF4-FFF2-40B4-BE49-F238E27FC236}">
              <a16:creationId xmlns:a16="http://schemas.microsoft.com/office/drawing/2014/main" id="{DFCC85BF-0116-407F-B43A-293ABC2B5B65}"/>
            </a:ext>
          </a:extLst>
        </xdr:cNvPr>
        <xdr:cNvSpPr/>
      </xdr:nvSpPr>
      <xdr:spPr>
        <a:xfrm>
          <a:off x="15430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69342</xdr:rowOff>
    </xdr:from>
    <xdr:to>
      <xdr:col>85</xdr:col>
      <xdr:colOff>127000</xdr:colOff>
      <xdr:row>37</xdr:row>
      <xdr:rowOff>117348</xdr:rowOff>
    </xdr:to>
    <xdr:cxnSp macro="">
      <xdr:nvCxnSpPr>
        <xdr:cNvPr id="331" name="直線コネクタ 330">
          <a:extLst>
            <a:ext uri="{FF2B5EF4-FFF2-40B4-BE49-F238E27FC236}">
              <a16:creationId xmlns:a16="http://schemas.microsoft.com/office/drawing/2014/main" id="{D46214EF-7F14-4036-AF16-4FF076FEC72E}"/>
            </a:ext>
          </a:extLst>
        </xdr:cNvPr>
        <xdr:cNvCxnSpPr/>
      </xdr:nvCxnSpPr>
      <xdr:spPr>
        <a:xfrm>
          <a:off x="15481300" y="641299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141986</xdr:rowOff>
    </xdr:from>
    <xdr:to>
      <xdr:col>76</xdr:col>
      <xdr:colOff>165100</xdr:colOff>
      <xdr:row>37</xdr:row>
      <xdr:rowOff>72136</xdr:rowOff>
    </xdr:to>
    <xdr:sp macro="" textlink="">
      <xdr:nvSpPr>
        <xdr:cNvPr id="332" name="楕円 331">
          <a:extLst>
            <a:ext uri="{FF2B5EF4-FFF2-40B4-BE49-F238E27FC236}">
              <a16:creationId xmlns:a16="http://schemas.microsoft.com/office/drawing/2014/main" id="{3876D9D3-DF4C-4CB0-8B1C-780B9E08AEEA}"/>
            </a:ext>
          </a:extLst>
        </xdr:cNvPr>
        <xdr:cNvSpPr/>
      </xdr:nvSpPr>
      <xdr:spPr>
        <a:xfrm>
          <a:off x="14541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21336</xdr:rowOff>
    </xdr:from>
    <xdr:to>
      <xdr:col>81</xdr:col>
      <xdr:colOff>50800</xdr:colOff>
      <xdr:row>37</xdr:row>
      <xdr:rowOff>69342</xdr:rowOff>
    </xdr:to>
    <xdr:cxnSp macro="">
      <xdr:nvCxnSpPr>
        <xdr:cNvPr id="333" name="直線コネクタ 332">
          <a:extLst>
            <a:ext uri="{FF2B5EF4-FFF2-40B4-BE49-F238E27FC236}">
              <a16:creationId xmlns:a16="http://schemas.microsoft.com/office/drawing/2014/main" id="{C30197CC-2087-42B1-BB1C-DA40A1FF2D90}"/>
            </a:ext>
          </a:extLst>
        </xdr:cNvPr>
        <xdr:cNvCxnSpPr/>
      </xdr:nvCxnSpPr>
      <xdr:spPr>
        <a:xfrm>
          <a:off x="14592300" y="636498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91694</xdr:rowOff>
    </xdr:from>
    <xdr:to>
      <xdr:col>72</xdr:col>
      <xdr:colOff>38100</xdr:colOff>
      <xdr:row>37</xdr:row>
      <xdr:rowOff>21844</xdr:rowOff>
    </xdr:to>
    <xdr:sp macro="" textlink="">
      <xdr:nvSpPr>
        <xdr:cNvPr id="334" name="楕円 333">
          <a:extLst>
            <a:ext uri="{FF2B5EF4-FFF2-40B4-BE49-F238E27FC236}">
              <a16:creationId xmlns:a16="http://schemas.microsoft.com/office/drawing/2014/main" id="{EC003613-91C4-481D-BB03-6294A311D212}"/>
            </a:ext>
          </a:extLst>
        </xdr:cNvPr>
        <xdr:cNvSpPr/>
      </xdr:nvSpPr>
      <xdr:spPr>
        <a:xfrm>
          <a:off x="13652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142494</xdr:rowOff>
    </xdr:from>
    <xdr:to>
      <xdr:col>76</xdr:col>
      <xdr:colOff>114300</xdr:colOff>
      <xdr:row>37</xdr:row>
      <xdr:rowOff>21336</xdr:rowOff>
    </xdr:to>
    <xdr:cxnSp macro="">
      <xdr:nvCxnSpPr>
        <xdr:cNvPr id="335" name="直線コネクタ 334">
          <a:extLst>
            <a:ext uri="{FF2B5EF4-FFF2-40B4-BE49-F238E27FC236}">
              <a16:creationId xmlns:a16="http://schemas.microsoft.com/office/drawing/2014/main" id="{E5C29414-B762-4619-B50E-14981A34BADA}"/>
            </a:ext>
          </a:extLst>
        </xdr:cNvPr>
        <xdr:cNvCxnSpPr/>
      </xdr:nvCxnSpPr>
      <xdr:spPr>
        <a:xfrm>
          <a:off x="13703300" y="631469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43688</xdr:rowOff>
    </xdr:from>
    <xdr:to>
      <xdr:col>67</xdr:col>
      <xdr:colOff>101600</xdr:colOff>
      <xdr:row>36</xdr:row>
      <xdr:rowOff>145288</xdr:rowOff>
    </xdr:to>
    <xdr:sp macro="" textlink="">
      <xdr:nvSpPr>
        <xdr:cNvPr id="336" name="楕円 335">
          <a:extLst>
            <a:ext uri="{FF2B5EF4-FFF2-40B4-BE49-F238E27FC236}">
              <a16:creationId xmlns:a16="http://schemas.microsoft.com/office/drawing/2014/main" id="{C2D75A71-1C46-431E-8617-91099D0BEB4B}"/>
            </a:ext>
          </a:extLst>
        </xdr:cNvPr>
        <xdr:cNvSpPr/>
      </xdr:nvSpPr>
      <xdr:spPr>
        <a:xfrm>
          <a:off x="12763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94488</xdr:rowOff>
    </xdr:from>
    <xdr:to>
      <xdr:col>71</xdr:col>
      <xdr:colOff>177800</xdr:colOff>
      <xdr:row>36</xdr:row>
      <xdr:rowOff>142494</xdr:rowOff>
    </xdr:to>
    <xdr:cxnSp macro="">
      <xdr:nvCxnSpPr>
        <xdr:cNvPr id="337" name="直線コネクタ 336">
          <a:extLst>
            <a:ext uri="{FF2B5EF4-FFF2-40B4-BE49-F238E27FC236}">
              <a16:creationId xmlns:a16="http://schemas.microsoft.com/office/drawing/2014/main" id="{DAE29ECE-E538-412E-8B34-35C576BCCF14}"/>
            </a:ext>
          </a:extLst>
        </xdr:cNvPr>
        <xdr:cNvCxnSpPr/>
      </xdr:nvCxnSpPr>
      <xdr:spPr>
        <a:xfrm>
          <a:off x="12814300" y="626668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93235</xdr:rowOff>
    </xdr:from>
    <xdr:ext cx="405111" cy="259045"/>
    <xdr:sp macro="" textlink="">
      <xdr:nvSpPr>
        <xdr:cNvPr id="338" name="n_1aveValue【一般廃棄物処理施設】&#10;有形固定資産減価償却率">
          <a:extLst>
            <a:ext uri="{FF2B5EF4-FFF2-40B4-BE49-F238E27FC236}">
              <a16:creationId xmlns:a16="http://schemas.microsoft.com/office/drawing/2014/main" id="{998990B6-A1F3-42F4-BB4F-BD1C1C638EA2}"/>
            </a:ext>
          </a:extLst>
        </xdr:cNvPr>
        <xdr:cNvSpPr txBox="1"/>
      </xdr:nvSpPr>
      <xdr:spPr>
        <a:xfrm>
          <a:off x="152660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90695</xdr:rowOff>
    </xdr:from>
    <xdr:ext cx="405111" cy="259045"/>
    <xdr:sp macro="" textlink="">
      <xdr:nvSpPr>
        <xdr:cNvPr id="339" name="n_2aveValue【一般廃棄物処理施設】&#10;有形固定資産減価償却率">
          <a:extLst>
            <a:ext uri="{FF2B5EF4-FFF2-40B4-BE49-F238E27FC236}">
              <a16:creationId xmlns:a16="http://schemas.microsoft.com/office/drawing/2014/main" id="{38E562D7-5B88-47B9-9C38-31E1BA998807}"/>
            </a:ext>
          </a:extLst>
        </xdr:cNvPr>
        <xdr:cNvSpPr txBox="1"/>
      </xdr:nvSpPr>
      <xdr:spPr>
        <a:xfrm>
          <a:off x="143897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340" name="n_3aveValue【一般廃棄物処理施設】&#10;有形固定資産減価償却率">
          <a:extLst>
            <a:ext uri="{FF2B5EF4-FFF2-40B4-BE49-F238E27FC236}">
              <a16:creationId xmlns:a16="http://schemas.microsoft.com/office/drawing/2014/main" id="{6AACE276-7AEE-4C7E-886C-4D4F6274A2BD}"/>
            </a:ext>
          </a:extLst>
        </xdr:cNvPr>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170705</xdr:rowOff>
    </xdr:from>
    <xdr:ext cx="405111" cy="259045"/>
    <xdr:sp macro="" textlink="">
      <xdr:nvSpPr>
        <xdr:cNvPr id="341" name="n_4aveValue【一般廃棄物処理施設】&#10;有形固定資産減価償却率">
          <a:extLst>
            <a:ext uri="{FF2B5EF4-FFF2-40B4-BE49-F238E27FC236}">
              <a16:creationId xmlns:a16="http://schemas.microsoft.com/office/drawing/2014/main" id="{344D6520-954E-4CE9-94CF-893CE989C624}"/>
            </a:ext>
          </a:extLst>
        </xdr:cNvPr>
        <xdr:cNvSpPr txBox="1"/>
      </xdr:nvSpPr>
      <xdr:spPr>
        <a:xfrm>
          <a:off x="12611744"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111269</xdr:rowOff>
    </xdr:from>
    <xdr:ext cx="405111" cy="259045"/>
    <xdr:sp macro="" textlink="">
      <xdr:nvSpPr>
        <xdr:cNvPr id="342" name="n_1mainValue【一般廃棄物処理施設】&#10;有形固定資産減価償却率">
          <a:extLst>
            <a:ext uri="{FF2B5EF4-FFF2-40B4-BE49-F238E27FC236}">
              <a16:creationId xmlns:a16="http://schemas.microsoft.com/office/drawing/2014/main" id="{A95761B8-D449-4A52-9708-A47F4948FEAA}"/>
            </a:ext>
          </a:extLst>
        </xdr:cNvPr>
        <xdr:cNvSpPr txBox="1"/>
      </xdr:nvSpPr>
      <xdr:spPr>
        <a:xfrm>
          <a:off x="152660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88663</xdr:rowOff>
    </xdr:from>
    <xdr:ext cx="405111" cy="259045"/>
    <xdr:sp macro="" textlink="">
      <xdr:nvSpPr>
        <xdr:cNvPr id="343" name="n_2mainValue【一般廃棄物処理施設】&#10;有形固定資産減価償却率">
          <a:extLst>
            <a:ext uri="{FF2B5EF4-FFF2-40B4-BE49-F238E27FC236}">
              <a16:creationId xmlns:a16="http://schemas.microsoft.com/office/drawing/2014/main" id="{7CE75962-B82C-41AA-8832-21B1DF9B244E}"/>
            </a:ext>
          </a:extLst>
        </xdr:cNvPr>
        <xdr:cNvSpPr txBox="1"/>
      </xdr:nvSpPr>
      <xdr:spPr>
        <a:xfrm>
          <a:off x="14389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38371</xdr:rowOff>
    </xdr:from>
    <xdr:ext cx="405111" cy="259045"/>
    <xdr:sp macro="" textlink="">
      <xdr:nvSpPr>
        <xdr:cNvPr id="344" name="n_3mainValue【一般廃棄物処理施設】&#10;有形固定資産減価償却率">
          <a:extLst>
            <a:ext uri="{FF2B5EF4-FFF2-40B4-BE49-F238E27FC236}">
              <a16:creationId xmlns:a16="http://schemas.microsoft.com/office/drawing/2014/main" id="{6A20C890-6B2B-411C-A0F9-9DE728797415}"/>
            </a:ext>
          </a:extLst>
        </xdr:cNvPr>
        <xdr:cNvSpPr txBox="1"/>
      </xdr:nvSpPr>
      <xdr:spPr>
        <a:xfrm>
          <a:off x="13500744" y="603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161815</xdr:rowOff>
    </xdr:from>
    <xdr:ext cx="405111" cy="259045"/>
    <xdr:sp macro="" textlink="">
      <xdr:nvSpPr>
        <xdr:cNvPr id="345" name="n_4mainValue【一般廃棄物処理施設】&#10;有形固定資産減価償却率">
          <a:extLst>
            <a:ext uri="{FF2B5EF4-FFF2-40B4-BE49-F238E27FC236}">
              <a16:creationId xmlns:a16="http://schemas.microsoft.com/office/drawing/2014/main" id="{FD9B5FD1-3045-40A1-BC19-B84D5ECDCD2D}"/>
            </a:ext>
          </a:extLst>
        </xdr:cNvPr>
        <xdr:cNvSpPr txBox="1"/>
      </xdr:nvSpPr>
      <xdr:spPr>
        <a:xfrm>
          <a:off x="126117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6" name="正方形/長方形 345">
          <a:extLst>
            <a:ext uri="{FF2B5EF4-FFF2-40B4-BE49-F238E27FC236}">
              <a16:creationId xmlns:a16="http://schemas.microsoft.com/office/drawing/2014/main" id="{1D8DF629-DF3A-4A83-AAE4-2E904C569B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7" name="正方形/長方形 346">
          <a:extLst>
            <a:ext uri="{FF2B5EF4-FFF2-40B4-BE49-F238E27FC236}">
              <a16:creationId xmlns:a16="http://schemas.microsoft.com/office/drawing/2014/main" id="{80E36523-E890-4E5F-A670-59140299A0A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8" name="正方形/長方形 347">
          <a:extLst>
            <a:ext uri="{FF2B5EF4-FFF2-40B4-BE49-F238E27FC236}">
              <a16:creationId xmlns:a16="http://schemas.microsoft.com/office/drawing/2014/main" id="{F16ECFCF-7398-42ED-ACA0-9772AEBE529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9" name="正方形/長方形 348">
          <a:extLst>
            <a:ext uri="{FF2B5EF4-FFF2-40B4-BE49-F238E27FC236}">
              <a16:creationId xmlns:a16="http://schemas.microsoft.com/office/drawing/2014/main" id="{EAB55652-F00A-4D0D-B6D7-F29D1AB341C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0" name="正方形/長方形 349">
          <a:extLst>
            <a:ext uri="{FF2B5EF4-FFF2-40B4-BE49-F238E27FC236}">
              <a16:creationId xmlns:a16="http://schemas.microsoft.com/office/drawing/2014/main" id="{472C581D-9209-4BE8-A05F-D09C835DB9A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1" name="正方形/長方形 350">
          <a:extLst>
            <a:ext uri="{FF2B5EF4-FFF2-40B4-BE49-F238E27FC236}">
              <a16:creationId xmlns:a16="http://schemas.microsoft.com/office/drawing/2014/main" id="{634BC415-F8B8-44F4-AF25-02BBCAA1272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2" name="正方形/長方形 351">
          <a:extLst>
            <a:ext uri="{FF2B5EF4-FFF2-40B4-BE49-F238E27FC236}">
              <a16:creationId xmlns:a16="http://schemas.microsoft.com/office/drawing/2014/main" id="{B2CBEC53-A051-4397-85E1-B574EC9416D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3" name="正方形/長方形 352">
          <a:extLst>
            <a:ext uri="{FF2B5EF4-FFF2-40B4-BE49-F238E27FC236}">
              <a16:creationId xmlns:a16="http://schemas.microsoft.com/office/drawing/2014/main" id="{6F11B9F9-2A09-445A-BFC8-EF9593CB184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4" name="テキスト ボックス 353">
          <a:extLst>
            <a:ext uri="{FF2B5EF4-FFF2-40B4-BE49-F238E27FC236}">
              <a16:creationId xmlns:a16="http://schemas.microsoft.com/office/drawing/2014/main" id="{B4ED10F6-C875-494A-BDB3-B7E13A0A1BF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5" name="直線コネクタ 354">
          <a:extLst>
            <a:ext uri="{FF2B5EF4-FFF2-40B4-BE49-F238E27FC236}">
              <a16:creationId xmlns:a16="http://schemas.microsoft.com/office/drawing/2014/main" id="{291B5F7B-CAB1-49BD-BE6F-1B98F4E0E64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6" name="直線コネクタ 355">
          <a:extLst>
            <a:ext uri="{FF2B5EF4-FFF2-40B4-BE49-F238E27FC236}">
              <a16:creationId xmlns:a16="http://schemas.microsoft.com/office/drawing/2014/main" id="{51C860C4-4DC6-4EDF-AAEA-731EDEEDE75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7" name="テキスト ボックス 356">
          <a:extLst>
            <a:ext uri="{FF2B5EF4-FFF2-40B4-BE49-F238E27FC236}">
              <a16:creationId xmlns:a16="http://schemas.microsoft.com/office/drawing/2014/main" id="{642165BA-9F25-4A2B-9659-4F43B8D5AE6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8" name="直線コネクタ 357">
          <a:extLst>
            <a:ext uri="{FF2B5EF4-FFF2-40B4-BE49-F238E27FC236}">
              <a16:creationId xmlns:a16="http://schemas.microsoft.com/office/drawing/2014/main" id="{004DE672-2F4C-4540-B867-3260EA14923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9" name="テキスト ボックス 358">
          <a:extLst>
            <a:ext uri="{FF2B5EF4-FFF2-40B4-BE49-F238E27FC236}">
              <a16:creationId xmlns:a16="http://schemas.microsoft.com/office/drawing/2014/main" id="{5691C9B5-9E2A-4F89-8F5A-08296879C2C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0" name="直線コネクタ 359">
          <a:extLst>
            <a:ext uri="{FF2B5EF4-FFF2-40B4-BE49-F238E27FC236}">
              <a16:creationId xmlns:a16="http://schemas.microsoft.com/office/drawing/2014/main" id="{A469E5AC-3C5C-4F7E-A6AE-532900BA540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1" name="テキスト ボックス 360">
          <a:extLst>
            <a:ext uri="{FF2B5EF4-FFF2-40B4-BE49-F238E27FC236}">
              <a16:creationId xmlns:a16="http://schemas.microsoft.com/office/drawing/2014/main" id="{8A10A908-B504-463E-86E0-A61BD890177C}"/>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2" name="直線コネクタ 361">
          <a:extLst>
            <a:ext uri="{FF2B5EF4-FFF2-40B4-BE49-F238E27FC236}">
              <a16:creationId xmlns:a16="http://schemas.microsoft.com/office/drawing/2014/main" id="{8797B708-AF99-4CC2-BF86-EF987E7A79D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3" name="テキスト ボックス 362">
          <a:extLst>
            <a:ext uri="{FF2B5EF4-FFF2-40B4-BE49-F238E27FC236}">
              <a16:creationId xmlns:a16="http://schemas.microsoft.com/office/drawing/2014/main" id="{20EF4CF5-FE67-4135-B875-F119845B719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4" name="直線コネクタ 363">
          <a:extLst>
            <a:ext uri="{FF2B5EF4-FFF2-40B4-BE49-F238E27FC236}">
              <a16:creationId xmlns:a16="http://schemas.microsoft.com/office/drawing/2014/main" id="{7479A651-9384-4DC4-A18C-69FC53905CD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5" name="テキスト ボックス 364">
          <a:extLst>
            <a:ext uri="{FF2B5EF4-FFF2-40B4-BE49-F238E27FC236}">
              <a16:creationId xmlns:a16="http://schemas.microsoft.com/office/drawing/2014/main" id="{8A5D77D8-FA2F-4D17-9E26-2CDEF933C51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6" name="【一般廃棄物処理施設】&#10;一人当たり有形固定資産（償却資産）額グラフ枠">
          <a:extLst>
            <a:ext uri="{FF2B5EF4-FFF2-40B4-BE49-F238E27FC236}">
              <a16:creationId xmlns:a16="http://schemas.microsoft.com/office/drawing/2014/main" id="{30F456CF-1ACC-4A1E-B411-4BE24310A5B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367" name="直線コネクタ 366">
          <a:extLst>
            <a:ext uri="{FF2B5EF4-FFF2-40B4-BE49-F238E27FC236}">
              <a16:creationId xmlns:a16="http://schemas.microsoft.com/office/drawing/2014/main" id="{5AD5B274-B61E-432A-AED1-83907446B46A}"/>
            </a:ext>
          </a:extLst>
        </xdr:cNvPr>
        <xdr:cNvCxnSpPr/>
      </xdr:nvCxnSpPr>
      <xdr:spPr>
        <a:xfrm flipV="1">
          <a:off x="22160864" y="5710813"/>
          <a:ext cx="0" cy="142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368" name="【一般廃棄物処理施設】&#10;一人当たり有形固定資産（償却資産）額最小値テキスト">
          <a:extLst>
            <a:ext uri="{FF2B5EF4-FFF2-40B4-BE49-F238E27FC236}">
              <a16:creationId xmlns:a16="http://schemas.microsoft.com/office/drawing/2014/main" id="{AF108BF0-E35E-4ADA-9A88-160010831D21}"/>
            </a:ext>
          </a:extLst>
        </xdr:cNvPr>
        <xdr:cNvSpPr txBox="1"/>
      </xdr:nvSpPr>
      <xdr:spPr>
        <a:xfrm>
          <a:off x="22199600" y="7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369" name="直線コネクタ 368">
          <a:extLst>
            <a:ext uri="{FF2B5EF4-FFF2-40B4-BE49-F238E27FC236}">
              <a16:creationId xmlns:a16="http://schemas.microsoft.com/office/drawing/2014/main" id="{1CAEFB5C-E821-4263-8C24-C2FA11AD18F1}"/>
            </a:ext>
          </a:extLst>
        </xdr:cNvPr>
        <xdr:cNvCxnSpPr/>
      </xdr:nvCxnSpPr>
      <xdr:spPr>
        <a:xfrm>
          <a:off x="22072600" y="71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370" name="【一般廃棄物処理施設】&#10;一人当たり有形固定資産（償却資産）額最大値テキスト">
          <a:extLst>
            <a:ext uri="{FF2B5EF4-FFF2-40B4-BE49-F238E27FC236}">
              <a16:creationId xmlns:a16="http://schemas.microsoft.com/office/drawing/2014/main" id="{66E69287-F679-4715-84FA-90B07369E08D}"/>
            </a:ext>
          </a:extLst>
        </xdr:cNvPr>
        <xdr:cNvSpPr txBox="1"/>
      </xdr:nvSpPr>
      <xdr:spPr>
        <a:xfrm>
          <a:off x="22199600" y="548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371" name="直線コネクタ 370">
          <a:extLst>
            <a:ext uri="{FF2B5EF4-FFF2-40B4-BE49-F238E27FC236}">
              <a16:creationId xmlns:a16="http://schemas.microsoft.com/office/drawing/2014/main" id="{F2DDE788-4B48-4E85-9E3E-AD883F2B1B08}"/>
            </a:ext>
          </a:extLst>
        </xdr:cNvPr>
        <xdr:cNvCxnSpPr/>
      </xdr:nvCxnSpPr>
      <xdr:spPr>
        <a:xfrm>
          <a:off x="22072600" y="5710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17388</xdr:rowOff>
    </xdr:from>
    <xdr:ext cx="599010" cy="259045"/>
    <xdr:sp macro="" textlink="">
      <xdr:nvSpPr>
        <xdr:cNvPr id="372" name="【一般廃棄物処理施設】&#10;一人当たり有形固定資産（償却資産）額平均値テキスト">
          <a:extLst>
            <a:ext uri="{FF2B5EF4-FFF2-40B4-BE49-F238E27FC236}">
              <a16:creationId xmlns:a16="http://schemas.microsoft.com/office/drawing/2014/main" id="{35BFF7A7-F2A1-478C-ADE0-C163F37363EA}"/>
            </a:ext>
          </a:extLst>
        </xdr:cNvPr>
        <xdr:cNvSpPr txBox="1"/>
      </xdr:nvSpPr>
      <xdr:spPr>
        <a:xfrm>
          <a:off x="22199600" y="6532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373" name="フローチャート: 判断 372">
          <a:extLst>
            <a:ext uri="{FF2B5EF4-FFF2-40B4-BE49-F238E27FC236}">
              <a16:creationId xmlns:a16="http://schemas.microsoft.com/office/drawing/2014/main" id="{5F97266D-AEAE-4279-9495-45CDA255AE21}"/>
            </a:ext>
          </a:extLst>
        </xdr:cNvPr>
        <xdr:cNvSpPr/>
      </xdr:nvSpPr>
      <xdr:spPr>
        <a:xfrm>
          <a:off x="22110700" y="668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374" name="フローチャート: 判断 373">
          <a:extLst>
            <a:ext uri="{FF2B5EF4-FFF2-40B4-BE49-F238E27FC236}">
              <a16:creationId xmlns:a16="http://schemas.microsoft.com/office/drawing/2014/main" id="{25300445-4100-46E7-8C11-1F2E8C4FAFB9}"/>
            </a:ext>
          </a:extLst>
        </xdr:cNvPr>
        <xdr:cNvSpPr/>
      </xdr:nvSpPr>
      <xdr:spPr>
        <a:xfrm>
          <a:off x="21272500" y="670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375" name="フローチャート: 判断 374">
          <a:extLst>
            <a:ext uri="{FF2B5EF4-FFF2-40B4-BE49-F238E27FC236}">
              <a16:creationId xmlns:a16="http://schemas.microsoft.com/office/drawing/2014/main" id="{81C5550B-C16C-492B-B1C5-85B9BE2F6348}"/>
            </a:ext>
          </a:extLst>
        </xdr:cNvPr>
        <xdr:cNvSpPr/>
      </xdr:nvSpPr>
      <xdr:spPr>
        <a:xfrm>
          <a:off x="20383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376" name="フローチャート: 判断 375">
          <a:extLst>
            <a:ext uri="{FF2B5EF4-FFF2-40B4-BE49-F238E27FC236}">
              <a16:creationId xmlns:a16="http://schemas.microsoft.com/office/drawing/2014/main" id="{3998AB4B-8CDE-4EF4-A6BF-3B63C5D89E20}"/>
            </a:ext>
          </a:extLst>
        </xdr:cNvPr>
        <xdr:cNvSpPr/>
      </xdr:nvSpPr>
      <xdr:spPr>
        <a:xfrm>
          <a:off x="19494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114295</xdr:rowOff>
    </xdr:from>
    <xdr:to>
      <xdr:col>98</xdr:col>
      <xdr:colOff>38100</xdr:colOff>
      <xdr:row>40</xdr:row>
      <xdr:rowOff>44445</xdr:rowOff>
    </xdr:to>
    <xdr:sp macro="" textlink="">
      <xdr:nvSpPr>
        <xdr:cNvPr id="377" name="フローチャート: 判断 376">
          <a:extLst>
            <a:ext uri="{FF2B5EF4-FFF2-40B4-BE49-F238E27FC236}">
              <a16:creationId xmlns:a16="http://schemas.microsoft.com/office/drawing/2014/main" id="{69A7BFBD-90EC-48AC-A041-348376C2D769}"/>
            </a:ext>
          </a:extLst>
        </xdr:cNvPr>
        <xdr:cNvSpPr/>
      </xdr:nvSpPr>
      <xdr:spPr>
        <a:xfrm>
          <a:off x="18605500" y="680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1F8B08AC-38CA-4D5D-8E77-A9CEC5D577D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6FE5FCF2-773A-44DE-8829-79AFDDECDCD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609553E-770B-4EE2-87B5-CCD4E8D0688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84DC8148-2916-4521-9C51-F3D37D6A40B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70662D43-2FAA-4CBF-95DF-1200A5F973C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55957</xdr:rowOff>
    </xdr:from>
    <xdr:to>
      <xdr:col>116</xdr:col>
      <xdr:colOff>114300</xdr:colOff>
      <xdr:row>41</xdr:row>
      <xdr:rowOff>157557</xdr:rowOff>
    </xdr:to>
    <xdr:sp macro="" textlink="">
      <xdr:nvSpPr>
        <xdr:cNvPr id="383" name="楕円 382">
          <a:extLst>
            <a:ext uri="{FF2B5EF4-FFF2-40B4-BE49-F238E27FC236}">
              <a16:creationId xmlns:a16="http://schemas.microsoft.com/office/drawing/2014/main" id="{A81C02A7-9842-44A7-8E95-C15F8CE67511}"/>
            </a:ext>
          </a:extLst>
        </xdr:cNvPr>
        <xdr:cNvSpPr/>
      </xdr:nvSpPr>
      <xdr:spPr>
        <a:xfrm>
          <a:off x="22110700" y="708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142334</xdr:rowOff>
    </xdr:from>
    <xdr:ext cx="534377" cy="259045"/>
    <xdr:sp macro="" textlink="">
      <xdr:nvSpPr>
        <xdr:cNvPr id="384" name="【一般廃棄物処理施設】&#10;一人当たり有形固定資産（償却資産）額該当値テキスト">
          <a:extLst>
            <a:ext uri="{FF2B5EF4-FFF2-40B4-BE49-F238E27FC236}">
              <a16:creationId xmlns:a16="http://schemas.microsoft.com/office/drawing/2014/main" id="{DCCB6164-6EC4-46E8-8B42-7A82AED9A3DA}"/>
            </a:ext>
          </a:extLst>
        </xdr:cNvPr>
        <xdr:cNvSpPr txBox="1"/>
      </xdr:nvSpPr>
      <xdr:spPr>
        <a:xfrm>
          <a:off x="22199600" y="700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56581</xdr:rowOff>
    </xdr:from>
    <xdr:to>
      <xdr:col>112</xdr:col>
      <xdr:colOff>38100</xdr:colOff>
      <xdr:row>41</xdr:row>
      <xdr:rowOff>158181</xdr:rowOff>
    </xdr:to>
    <xdr:sp macro="" textlink="">
      <xdr:nvSpPr>
        <xdr:cNvPr id="385" name="楕円 384">
          <a:extLst>
            <a:ext uri="{FF2B5EF4-FFF2-40B4-BE49-F238E27FC236}">
              <a16:creationId xmlns:a16="http://schemas.microsoft.com/office/drawing/2014/main" id="{9FC0E366-87C4-4F7C-A186-23C40AC44EC5}"/>
            </a:ext>
          </a:extLst>
        </xdr:cNvPr>
        <xdr:cNvSpPr/>
      </xdr:nvSpPr>
      <xdr:spPr>
        <a:xfrm>
          <a:off x="21272500" y="708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106757</xdr:rowOff>
    </xdr:from>
    <xdr:to>
      <xdr:col>116</xdr:col>
      <xdr:colOff>63500</xdr:colOff>
      <xdr:row>41</xdr:row>
      <xdr:rowOff>107381</xdr:rowOff>
    </xdr:to>
    <xdr:cxnSp macro="">
      <xdr:nvCxnSpPr>
        <xdr:cNvPr id="386" name="直線コネクタ 385">
          <a:extLst>
            <a:ext uri="{FF2B5EF4-FFF2-40B4-BE49-F238E27FC236}">
              <a16:creationId xmlns:a16="http://schemas.microsoft.com/office/drawing/2014/main" id="{2937EB0F-BDEA-47DC-AAA5-68093955DCDB}"/>
            </a:ext>
          </a:extLst>
        </xdr:cNvPr>
        <xdr:cNvCxnSpPr/>
      </xdr:nvCxnSpPr>
      <xdr:spPr>
        <a:xfrm flipV="1">
          <a:off x="21323300" y="7136207"/>
          <a:ext cx="838200" cy="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57166</xdr:rowOff>
    </xdr:from>
    <xdr:to>
      <xdr:col>107</xdr:col>
      <xdr:colOff>101600</xdr:colOff>
      <xdr:row>41</xdr:row>
      <xdr:rowOff>158766</xdr:rowOff>
    </xdr:to>
    <xdr:sp macro="" textlink="">
      <xdr:nvSpPr>
        <xdr:cNvPr id="387" name="楕円 386">
          <a:extLst>
            <a:ext uri="{FF2B5EF4-FFF2-40B4-BE49-F238E27FC236}">
              <a16:creationId xmlns:a16="http://schemas.microsoft.com/office/drawing/2014/main" id="{4DAD0D38-081C-4326-B958-FF5488C02C12}"/>
            </a:ext>
          </a:extLst>
        </xdr:cNvPr>
        <xdr:cNvSpPr/>
      </xdr:nvSpPr>
      <xdr:spPr>
        <a:xfrm>
          <a:off x="20383500" y="70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107381</xdr:rowOff>
    </xdr:from>
    <xdr:to>
      <xdr:col>111</xdr:col>
      <xdr:colOff>177800</xdr:colOff>
      <xdr:row>41</xdr:row>
      <xdr:rowOff>107966</xdr:rowOff>
    </xdr:to>
    <xdr:cxnSp macro="">
      <xdr:nvCxnSpPr>
        <xdr:cNvPr id="388" name="直線コネクタ 387">
          <a:extLst>
            <a:ext uri="{FF2B5EF4-FFF2-40B4-BE49-F238E27FC236}">
              <a16:creationId xmlns:a16="http://schemas.microsoft.com/office/drawing/2014/main" id="{048B6403-086D-4477-A2AB-DF106E008BA4}"/>
            </a:ext>
          </a:extLst>
        </xdr:cNvPr>
        <xdr:cNvCxnSpPr/>
      </xdr:nvCxnSpPr>
      <xdr:spPr>
        <a:xfrm flipV="1">
          <a:off x="20434300" y="7136831"/>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57683</xdr:rowOff>
    </xdr:from>
    <xdr:to>
      <xdr:col>102</xdr:col>
      <xdr:colOff>165100</xdr:colOff>
      <xdr:row>41</xdr:row>
      <xdr:rowOff>159283</xdr:rowOff>
    </xdr:to>
    <xdr:sp macro="" textlink="">
      <xdr:nvSpPr>
        <xdr:cNvPr id="389" name="楕円 388">
          <a:extLst>
            <a:ext uri="{FF2B5EF4-FFF2-40B4-BE49-F238E27FC236}">
              <a16:creationId xmlns:a16="http://schemas.microsoft.com/office/drawing/2014/main" id="{290F81D1-0B6F-43EA-BABC-09B1BB1FED90}"/>
            </a:ext>
          </a:extLst>
        </xdr:cNvPr>
        <xdr:cNvSpPr/>
      </xdr:nvSpPr>
      <xdr:spPr>
        <a:xfrm>
          <a:off x="19494500" y="70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107966</xdr:rowOff>
    </xdr:from>
    <xdr:to>
      <xdr:col>107</xdr:col>
      <xdr:colOff>50800</xdr:colOff>
      <xdr:row>41</xdr:row>
      <xdr:rowOff>108483</xdr:rowOff>
    </xdr:to>
    <xdr:cxnSp macro="">
      <xdr:nvCxnSpPr>
        <xdr:cNvPr id="390" name="直線コネクタ 389">
          <a:extLst>
            <a:ext uri="{FF2B5EF4-FFF2-40B4-BE49-F238E27FC236}">
              <a16:creationId xmlns:a16="http://schemas.microsoft.com/office/drawing/2014/main" id="{33E451FE-908A-4DDE-BFB6-F79F536D717A}"/>
            </a:ext>
          </a:extLst>
        </xdr:cNvPr>
        <xdr:cNvCxnSpPr/>
      </xdr:nvCxnSpPr>
      <xdr:spPr>
        <a:xfrm flipV="1">
          <a:off x="19545300" y="7137416"/>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58220</xdr:rowOff>
    </xdr:from>
    <xdr:to>
      <xdr:col>98</xdr:col>
      <xdr:colOff>38100</xdr:colOff>
      <xdr:row>41</xdr:row>
      <xdr:rowOff>159820</xdr:rowOff>
    </xdr:to>
    <xdr:sp macro="" textlink="">
      <xdr:nvSpPr>
        <xdr:cNvPr id="391" name="楕円 390">
          <a:extLst>
            <a:ext uri="{FF2B5EF4-FFF2-40B4-BE49-F238E27FC236}">
              <a16:creationId xmlns:a16="http://schemas.microsoft.com/office/drawing/2014/main" id="{082EF52D-5615-4C9D-9E12-74C1A3C3952E}"/>
            </a:ext>
          </a:extLst>
        </xdr:cNvPr>
        <xdr:cNvSpPr/>
      </xdr:nvSpPr>
      <xdr:spPr>
        <a:xfrm>
          <a:off x="18605500" y="70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108483</xdr:rowOff>
    </xdr:from>
    <xdr:to>
      <xdr:col>102</xdr:col>
      <xdr:colOff>114300</xdr:colOff>
      <xdr:row>41</xdr:row>
      <xdr:rowOff>109020</xdr:rowOff>
    </xdr:to>
    <xdr:cxnSp macro="">
      <xdr:nvCxnSpPr>
        <xdr:cNvPr id="392" name="直線コネクタ 391">
          <a:extLst>
            <a:ext uri="{FF2B5EF4-FFF2-40B4-BE49-F238E27FC236}">
              <a16:creationId xmlns:a16="http://schemas.microsoft.com/office/drawing/2014/main" id="{1B302666-6E55-4257-8CEE-0A11DE75D47A}"/>
            </a:ext>
          </a:extLst>
        </xdr:cNvPr>
        <xdr:cNvCxnSpPr/>
      </xdr:nvCxnSpPr>
      <xdr:spPr>
        <a:xfrm flipV="1">
          <a:off x="18656300" y="7137933"/>
          <a:ext cx="8890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137768</xdr:rowOff>
    </xdr:from>
    <xdr:ext cx="599010" cy="259045"/>
    <xdr:sp macro="" textlink="">
      <xdr:nvSpPr>
        <xdr:cNvPr id="393" name="n_1aveValue【一般廃棄物処理施設】&#10;一人当たり有形固定資産（償却資産）額">
          <a:extLst>
            <a:ext uri="{FF2B5EF4-FFF2-40B4-BE49-F238E27FC236}">
              <a16:creationId xmlns:a16="http://schemas.microsoft.com/office/drawing/2014/main" id="{C96968A9-4F66-4996-960C-7D349AD8F191}"/>
            </a:ext>
          </a:extLst>
        </xdr:cNvPr>
        <xdr:cNvSpPr txBox="1"/>
      </xdr:nvSpPr>
      <xdr:spPr>
        <a:xfrm>
          <a:off x="21011095" y="648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4142</xdr:rowOff>
    </xdr:from>
    <xdr:ext cx="599010" cy="259045"/>
    <xdr:sp macro="" textlink="">
      <xdr:nvSpPr>
        <xdr:cNvPr id="394" name="n_2aveValue【一般廃棄物処理施設】&#10;一人当たり有形固定資産（償却資産）額">
          <a:extLst>
            <a:ext uri="{FF2B5EF4-FFF2-40B4-BE49-F238E27FC236}">
              <a16:creationId xmlns:a16="http://schemas.microsoft.com/office/drawing/2014/main" id="{9129055E-DF6E-428B-A6EF-B07C9A02E98A}"/>
            </a:ext>
          </a:extLst>
        </xdr:cNvPr>
        <xdr:cNvSpPr txBox="1"/>
      </xdr:nvSpPr>
      <xdr:spPr>
        <a:xfrm>
          <a:off x="20134795" y="651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54993</xdr:rowOff>
    </xdr:from>
    <xdr:ext cx="599010" cy="259045"/>
    <xdr:sp macro="" textlink="">
      <xdr:nvSpPr>
        <xdr:cNvPr id="395" name="n_3aveValue【一般廃棄物処理施設】&#10;一人当たり有形固定資産（償却資産）額">
          <a:extLst>
            <a:ext uri="{FF2B5EF4-FFF2-40B4-BE49-F238E27FC236}">
              <a16:creationId xmlns:a16="http://schemas.microsoft.com/office/drawing/2014/main" id="{26619785-59DF-4A02-8783-78242986FE85}"/>
            </a:ext>
          </a:extLst>
        </xdr:cNvPr>
        <xdr:cNvSpPr txBox="1"/>
      </xdr:nvSpPr>
      <xdr:spPr>
        <a:xfrm>
          <a:off x="19245795" y="657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60972</xdr:rowOff>
    </xdr:from>
    <xdr:ext cx="599010" cy="259045"/>
    <xdr:sp macro="" textlink="">
      <xdr:nvSpPr>
        <xdr:cNvPr id="396" name="n_4aveValue【一般廃棄物処理施設】&#10;一人当たり有形固定資産（償却資産）額">
          <a:extLst>
            <a:ext uri="{FF2B5EF4-FFF2-40B4-BE49-F238E27FC236}">
              <a16:creationId xmlns:a16="http://schemas.microsoft.com/office/drawing/2014/main" id="{D8BD1A98-EA14-458A-9BE7-2D32E4A568A8}"/>
            </a:ext>
          </a:extLst>
        </xdr:cNvPr>
        <xdr:cNvSpPr txBox="1"/>
      </xdr:nvSpPr>
      <xdr:spPr>
        <a:xfrm>
          <a:off x="18356795" y="657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149308</xdr:rowOff>
    </xdr:from>
    <xdr:ext cx="534377" cy="259045"/>
    <xdr:sp macro="" textlink="">
      <xdr:nvSpPr>
        <xdr:cNvPr id="397" name="n_1mainValue【一般廃棄物処理施設】&#10;一人当たり有形固定資産（償却資産）額">
          <a:extLst>
            <a:ext uri="{FF2B5EF4-FFF2-40B4-BE49-F238E27FC236}">
              <a16:creationId xmlns:a16="http://schemas.microsoft.com/office/drawing/2014/main" id="{5C07FCE5-E326-47DD-8533-BD16B60186B7}"/>
            </a:ext>
          </a:extLst>
        </xdr:cNvPr>
        <xdr:cNvSpPr txBox="1"/>
      </xdr:nvSpPr>
      <xdr:spPr>
        <a:xfrm>
          <a:off x="21043411" y="717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149893</xdr:rowOff>
    </xdr:from>
    <xdr:ext cx="534377" cy="259045"/>
    <xdr:sp macro="" textlink="">
      <xdr:nvSpPr>
        <xdr:cNvPr id="398" name="n_2mainValue【一般廃棄物処理施設】&#10;一人当たり有形固定資産（償却資産）額">
          <a:extLst>
            <a:ext uri="{FF2B5EF4-FFF2-40B4-BE49-F238E27FC236}">
              <a16:creationId xmlns:a16="http://schemas.microsoft.com/office/drawing/2014/main" id="{098FFA9D-1242-4EA9-B4E8-962473E9F1D3}"/>
            </a:ext>
          </a:extLst>
        </xdr:cNvPr>
        <xdr:cNvSpPr txBox="1"/>
      </xdr:nvSpPr>
      <xdr:spPr>
        <a:xfrm>
          <a:off x="20167111" y="71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150410</xdr:rowOff>
    </xdr:from>
    <xdr:ext cx="534377" cy="259045"/>
    <xdr:sp macro="" textlink="">
      <xdr:nvSpPr>
        <xdr:cNvPr id="399" name="n_3mainValue【一般廃棄物処理施設】&#10;一人当たり有形固定資産（償却資産）額">
          <a:extLst>
            <a:ext uri="{FF2B5EF4-FFF2-40B4-BE49-F238E27FC236}">
              <a16:creationId xmlns:a16="http://schemas.microsoft.com/office/drawing/2014/main" id="{9F544BCE-4244-4CF5-A279-F6C0BFBCC1C4}"/>
            </a:ext>
          </a:extLst>
        </xdr:cNvPr>
        <xdr:cNvSpPr txBox="1"/>
      </xdr:nvSpPr>
      <xdr:spPr>
        <a:xfrm>
          <a:off x="19278111" y="71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150947</xdr:rowOff>
    </xdr:from>
    <xdr:ext cx="534377" cy="259045"/>
    <xdr:sp macro="" textlink="">
      <xdr:nvSpPr>
        <xdr:cNvPr id="400" name="n_4mainValue【一般廃棄物処理施設】&#10;一人当たり有形固定資産（償却資産）額">
          <a:extLst>
            <a:ext uri="{FF2B5EF4-FFF2-40B4-BE49-F238E27FC236}">
              <a16:creationId xmlns:a16="http://schemas.microsoft.com/office/drawing/2014/main" id="{C353AD60-1607-4C9D-804F-492983E7CAF1}"/>
            </a:ext>
          </a:extLst>
        </xdr:cNvPr>
        <xdr:cNvSpPr txBox="1"/>
      </xdr:nvSpPr>
      <xdr:spPr>
        <a:xfrm>
          <a:off x="18389111" y="718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a:extLst>
            <a:ext uri="{FF2B5EF4-FFF2-40B4-BE49-F238E27FC236}">
              <a16:creationId xmlns:a16="http://schemas.microsoft.com/office/drawing/2014/main" id="{89715BDA-4CA4-41C2-A19F-F5689AF1909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a:extLst>
            <a:ext uri="{FF2B5EF4-FFF2-40B4-BE49-F238E27FC236}">
              <a16:creationId xmlns:a16="http://schemas.microsoft.com/office/drawing/2014/main" id="{EB56C7F7-1820-4943-A1FB-5424677C137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a:extLst>
            <a:ext uri="{FF2B5EF4-FFF2-40B4-BE49-F238E27FC236}">
              <a16:creationId xmlns:a16="http://schemas.microsoft.com/office/drawing/2014/main" id="{2CF270C4-EA75-4E92-BADC-369821C9D2D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a:extLst>
            <a:ext uri="{FF2B5EF4-FFF2-40B4-BE49-F238E27FC236}">
              <a16:creationId xmlns:a16="http://schemas.microsoft.com/office/drawing/2014/main" id="{262460FE-CF3B-4F82-92BC-BAE57DB1AF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a:extLst>
            <a:ext uri="{FF2B5EF4-FFF2-40B4-BE49-F238E27FC236}">
              <a16:creationId xmlns:a16="http://schemas.microsoft.com/office/drawing/2014/main" id="{D7EF4196-96D4-4DD3-AB18-52CD68CEA4F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a:extLst>
            <a:ext uri="{FF2B5EF4-FFF2-40B4-BE49-F238E27FC236}">
              <a16:creationId xmlns:a16="http://schemas.microsoft.com/office/drawing/2014/main" id="{C1FBA29B-E032-48B6-B87C-CDDFFE2F6F5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a:extLst>
            <a:ext uri="{FF2B5EF4-FFF2-40B4-BE49-F238E27FC236}">
              <a16:creationId xmlns:a16="http://schemas.microsoft.com/office/drawing/2014/main" id="{A0CA84E1-C75A-4C0D-AFFD-1F1AA95F0C6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a:extLst>
            <a:ext uri="{FF2B5EF4-FFF2-40B4-BE49-F238E27FC236}">
              <a16:creationId xmlns:a16="http://schemas.microsoft.com/office/drawing/2014/main" id="{F800C16E-4FAE-4234-8896-93EA5E48C64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9" name="正方形/長方形 408">
          <a:extLst>
            <a:ext uri="{FF2B5EF4-FFF2-40B4-BE49-F238E27FC236}">
              <a16:creationId xmlns:a16="http://schemas.microsoft.com/office/drawing/2014/main" id="{6B6B0069-67A5-43F4-BE9D-B7ED6325EDB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0" name="正方形/長方形 409">
          <a:extLst>
            <a:ext uri="{FF2B5EF4-FFF2-40B4-BE49-F238E27FC236}">
              <a16:creationId xmlns:a16="http://schemas.microsoft.com/office/drawing/2014/main" id="{D9D0E622-572C-4B5F-965E-9C35A6E1918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1" name="正方形/長方形 410">
          <a:extLst>
            <a:ext uri="{FF2B5EF4-FFF2-40B4-BE49-F238E27FC236}">
              <a16:creationId xmlns:a16="http://schemas.microsoft.com/office/drawing/2014/main" id="{F9F31473-81D4-4E85-9F7F-6A5472B8768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2" name="正方形/長方形 411">
          <a:extLst>
            <a:ext uri="{FF2B5EF4-FFF2-40B4-BE49-F238E27FC236}">
              <a16:creationId xmlns:a16="http://schemas.microsoft.com/office/drawing/2014/main" id="{509F5E75-6154-411E-9AB5-A69EF509B69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3" name="正方形/長方形 412">
          <a:extLst>
            <a:ext uri="{FF2B5EF4-FFF2-40B4-BE49-F238E27FC236}">
              <a16:creationId xmlns:a16="http://schemas.microsoft.com/office/drawing/2014/main" id="{683781AD-E2F4-47DD-8170-50CEAFC1B0D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4" name="正方形/長方形 413">
          <a:extLst>
            <a:ext uri="{FF2B5EF4-FFF2-40B4-BE49-F238E27FC236}">
              <a16:creationId xmlns:a16="http://schemas.microsoft.com/office/drawing/2014/main" id="{AAFD57E6-0091-4BAD-9FC3-C3B57A0BE6B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5" name="正方形/長方形 414">
          <a:extLst>
            <a:ext uri="{FF2B5EF4-FFF2-40B4-BE49-F238E27FC236}">
              <a16:creationId xmlns:a16="http://schemas.microsoft.com/office/drawing/2014/main" id="{2A2D15AB-6DB4-43E7-8888-4F407CA005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6" name="正方形/長方形 415">
          <a:extLst>
            <a:ext uri="{FF2B5EF4-FFF2-40B4-BE49-F238E27FC236}">
              <a16:creationId xmlns:a16="http://schemas.microsoft.com/office/drawing/2014/main" id="{C45482BC-F847-4554-A6DD-5DA54BC9AD9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7" name="正方形/長方形 416">
          <a:extLst>
            <a:ext uri="{FF2B5EF4-FFF2-40B4-BE49-F238E27FC236}">
              <a16:creationId xmlns:a16="http://schemas.microsoft.com/office/drawing/2014/main" id="{85D05167-681E-422C-9F2C-CCFAFB80B62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8" name="正方形/長方形 417">
          <a:extLst>
            <a:ext uri="{FF2B5EF4-FFF2-40B4-BE49-F238E27FC236}">
              <a16:creationId xmlns:a16="http://schemas.microsoft.com/office/drawing/2014/main" id="{1F2889C0-5CCE-42F7-989C-2A88C7A1A0A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9" name="正方形/長方形 418">
          <a:extLst>
            <a:ext uri="{FF2B5EF4-FFF2-40B4-BE49-F238E27FC236}">
              <a16:creationId xmlns:a16="http://schemas.microsoft.com/office/drawing/2014/main" id="{EF6CB859-7F95-4240-9BD3-D8B032E880F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0" name="正方形/長方形 419">
          <a:extLst>
            <a:ext uri="{FF2B5EF4-FFF2-40B4-BE49-F238E27FC236}">
              <a16:creationId xmlns:a16="http://schemas.microsoft.com/office/drawing/2014/main" id="{DE2427C0-FFFC-479A-B986-4473EC75A1F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1" name="正方形/長方形 420">
          <a:extLst>
            <a:ext uri="{FF2B5EF4-FFF2-40B4-BE49-F238E27FC236}">
              <a16:creationId xmlns:a16="http://schemas.microsoft.com/office/drawing/2014/main" id="{E1C200AB-4275-4BDD-B33A-874947F0B9E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2" name="正方形/長方形 421">
          <a:extLst>
            <a:ext uri="{FF2B5EF4-FFF2-40B4-BE49-F238E27FC236}">
              <a16:creationId xmlns:a16="http://schemas.microsoft.com/office/drawing/2014/main" id="{41C0E6E4-A4A3-41AA-99A2-3F98FBCBE1B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3" name="正方形/長方形 422">
          <a:extLst>
            <a:ext uri="{FF2B5EF4-FFF2-40B4-BE49-F238E27FC236}">
              <a16:creationId xmlns:a16="http://schemas.microsoft.com/office/drawing/2014/main" id="{770B3180-ECE2-4AC2-93FC-4881710E34D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4" name="正方形/長方形 423">
          <a:extLst>
            <a:ext uri="{FF2B5EF4-FFF2-40B4-BE49-F238E27FC236}">
              <a16:creationId xmlns:a16="http://schemas.microsoft.com/office/drawing/2014/main" id="{781C4235-10B1-4A73-9A88-46E9D75BDCB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5" name="テキスト ボックス 424">
          <a:extLst>
            <a:ext uri="{FF2B5EF4-FFF2-40B4-BE49-F238E27FC236}">
              <a16:creationId xmlns:a16="http://schemas.microsoft.com/office/drawing/2014/main" id="{02B34F17-907D-4BD5-AED9-6855E82F3D2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6" name="直線コネクタ 425">
          <a:extLst>
            <a:ext uri="{FF2B5EF4-FFF2-40B4-BE49-F238E27FC236}">
              <a16:creationId xmlns:a16="http://schemas.microsoft.com/office/drawing/2014/main" id="{7F22C1F9-3269-434D-AD71-9B155758E42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7" name="テキスト ボックス 426">
          <a:extLst>
            <a:ext uri="{FF2B5EF4-FFF2-40B4-BE49-F238E27FC236}">
              <a16:creationId xmlns:a16="http://schemas.microsoft.com/office/drawing/2014/main" id="{93936F77-D8A7-41B9-A045-1A8AEBD72FC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28" name="直線コネクタ 427">
          <a:extLst>
            <a:ext uri="{FF2B5EF4-FFF2-40B4-BE49-F238E27FC236}">
              <a16:creationId xmlns:a16="http://schemas.microsoft.com/office/drawing/2014/main" id="{638A45DC-FA06-445B-AFB1-B16FE48A9EA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9" name="テキスト ボックス 428">
          <a:extLst>
            <a:ext uri="{FF2B5EF4-FFF2-40B4-BE49-F238E27FC236}">
              <a16:creationId xmlns:a16="http://schemas.microsoft.com/office/drawing/2014/main" id="{957633A2-BC80-49B8-A0EC-75A54A3B2C0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0" name="直線コネクタ 429">
          <a:extLst>
            <a:ext uri="{FF2B5EF4-FFF2-40B4-BE49-F238E27FC236}">
              <a16:creationId xmlns:a16="http://schemas.microsoft.com/office/drawing/2014/main" id="{03C9E2B5-BA9C-4A57-ABC5-DAC2AC4DAB9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1" name="テキスト ボックス 430">
          <a:extLst>
            <a:ext uri="{FF2B5EF4-FFF2-40B4-BE49-F238E27FC236}">
              <a16:creationId xmlns:a16="http://schemas.microsoft.com/office/drawing/2014/main" id="{1F595777-79AA-4453-8174-68E4CE084EF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2" name="直線コネクタ 431">
          <a:extLst>
            <a:ext uri="{FF2B5EF4-FFF2-40B4-BE49-F238E27FC236}">
              <a16:creationId xmlns:a16="http://schemas.microsoft.com/office/drawing/2014/main" id="{91D29C76-78B0-47EB-A626-F7454F88B12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3" name="テキスト ボックス 432">
          <a:extLst>
            <a:ext uri="{FF2B5EF4-FFF2-40B4-BE49-F238E27FC236}">
              <a16:creationId xmlns:a16="http://schemas.microsoft.com/office/drawing/2014/main" id="{41B60DBF-5D8E-452F-8B88-CBD31BC0EB0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4" name="直線コネクタ 433">
          <a:extLst>
            <a:ext uri="{FF2B5EF4-FFF2-40B4-BE49-F238E27FC236}">
              <a16:creationId xmlns:a16="http://schemas.microsoft.com/office/drawing/2014/main" id="{35EC294F-1726-43DE-A91E-66B02D53804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5" name="テキスト ボックス 434">
          <a:extLst>
            <a:ext uri="{FF2B5EF4-FFF2-40B4-BE49-F238E27FC236}">
              <a16:creationId xmlns:a16="http://schemas.microsoft.com/office/drawing/2014/main" id="{251AA74D-2BEE-4A33-B1DA-E6F07C9B2CE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6" name="直線コネクタ 435">
          <a:extLst>
            <a:ext uri="{FF2B5EF4-FFF2-40B4-BE49-F238E27FC236}">
              <a16:creationId xmlns:a16="http://schemas.microsoft.com/office/drawing/2014/main" id="{61DE5397-8F31-4530-B461-478F1FDC1D2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7" name="テキスト ボックス 436">
          <a:extLst>
            <a:ext uri="{FF2B5EF4-FFF2-40B4-BE49-F238E27FC236}">
              <a16:creationId xmlns:a16="http://schemas.microsoft.com/office/drawing/2014/main" id="{61F8A6A5-6942-4677-8237-666A4FF29E4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8" name="直線コネクタ 437">
          <a:extLst>
            <a:ext uri="{FF2B5EF4-FFF2-40B4-BE49-F238E27FC236}">
              <a16:creationId xmlns:a16="http://schemas.microsoft.com/office/drawing/2014/main" id="{3CF3E9A5-55AD-4436-9803-4A1BE3FC099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9" name="テキスト ボックス 438">
          <a:extLst>
            <a:ext uri="{FF2B5EF4-FFF2-40B4-BE49-F238E27FC236}">
              <a16:creationId xmlns:a16="http://schemas.microsoft.com/office/drawing/2014/main" id="{7CF112A6-FA70-48B2-93BE-C63A55B5798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0" name="直線コネクタ 439">
          <a:extLst>
            <a:ext uri="{FF2B5EF4-FFF2-40B4-BE49-F238E27FC236}">
              <a16:creationId xmlns:a16="http://schemas.microsoft.com/office/drawing/2014/main" id="{A875EC11-185F-4511-B1EC-BD0E5F8D65D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1" name="【消防施設】&#10;有形固定資産減価償却率グラフ枠">
          <a:extLst>
            <a:ext uri="{FF2B5EF4-FFF2-40B4-BE49-F238E27FC236}">
              <a16:creationId xmlns:a16="http://schemas.microsoft.com/office/drawing/2014/main" id="{0523BCB4-547B-4CEB-826B-A5A5BF642A6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168729</xdr:rowOff>
    </xdr:from>
    <xdr:to>
      <xdr:col>85</xdr:col>
      <xdr:colOff>126364</xdr:colOff>
      <xdr:row>86</xdr:row>
      <xdr:rowOff>147501</xdr:rowOff>
    </xdr:to>
    <xdr:cxnSp macro="">
      <xdr:nvCxnSpPr>
        <xdr:cNvPr id="442" name="直線コネクタ 441">
          <a:extLst>
            <a:ext uri="{FF2B5EF4-FFF2-40B4-BE49-F238E27FC236}">
              <a16:creationId xmlns:a16="http://schemas.microsoft.com/office/drawing/2014/main" id="{DA7E9F98-28B8-4DBA-BC68-CB2326E44A9C}"/>
            </a:ext>
          </a:extLst>
        </xdr:cNvPr>
        <xdr:cNvCxnSpPr/>
      </xdr:nvCxnSpPr>
      <xdr:spPr>
        <a:xfrm flipV="1">
          <a:off x="16318864" y="1354182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443" name="【消防施設】&#10;有形固定資産減価償却率最小値テキスト">
          <a:extLst>
            <a:ext uri="{FF2B5EF4-FFF2-40B4-BE49-F238E27FC236}">
              <a16:creationId xmlns:a16="http://schemas.microsoft.com/office/drawing/2014/main" id="{A358C3B7-34C9-494A-8EDA-62E6F4FDD647}"/>
            </a:ext>
          </a:extLst>
        </xdr:cNvPr>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444" name="直線コネクタ 443">
          <a:extLst>
            <a:ext uri="{FF2B5EF4-FFF2-40B4-BE49-F238E27FC236}">
              <a16:creationId xmlns:a16="http://schemas.microsoft.com/office/drawing/2014/main" id="{AC57EC89-7A62-49C8-90C8-3A921892DFA8}"/>
            </a:ext>
          </a:extLst>
        </xdr:cNvPr>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115406</xdr:rowOff>
    </xdr:from>
    <xdr:ext cx="405111" cy="259045"/>
    <xdr:sp macro="" textlink="">
      <xdr:nvSpPr>
        <xdr:cNvPr id="445" name="【消防施設】&#10;有形固定資産減価償却率最大値テキスト">
          <a:extLst>
            <a:ext uri="{FF2B5EF4-FFF2-40B4-BE49-F238E27FC236}">
              <a16:creationId xmlns:a16="http://schemas.microsoft.com/office/drawing/2014/main" id="{70C659B0-7C21-4C4A-AED5-4A005D264EDD}"/>
            </a:ext>
          </a:extLst>
        </xdr:cNvPr>
        <xdr:cNvSpPr txBox="1"/>
      </xdr:nvSpPr>
      <xdr:spPr>
        <a:xfrm>
          <a:off x="16357600" y="13317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168729</xdr:rowOff>
    </xdr:from>
    <xdr:to>
      <xdr:col>86</xdr:col>
      <xdr:colOff>25400</xdr:colOff>
      <xdr:row>78</xdr:row>
      <xdr:rowOff>168729</xdr:rowOff>
    </xdr:to>
    <xdr:cxnSp macro="">
      <xdr:nvCxnSpPr>
        <xdr:cNvPr id="446" name="直線コネクタ 445">
          <a:extLst>
            <a:ext uri="{FF2B5EF4-FFF2-40B4-BE49-F238E27FC236}">
              <a16:creationId xmlns:a16="http://schemas.microsoft.com/office/drawing/2014/main" id="{10B37276-1FF6-43D7-BAC1-11E449B4BFCE}"/>
            </a:ext>
          </a:extLst>
        </xdr:cNvPr>
        <xdr:cNvCxnSpPr/>
      </xdr:nvCxnSpPr>
      <xdr:spPr>
        <a:xfrm>
          <a:off x="16230600" y="1354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84926</xdr:rowOff>
    </xdr:from>
    <xdr:ext cx="405111" cy="259045"/>
    <xdr:sp macro="" textlink="">
      <xdr:nvSpPr>
        <xdr:cNvPr id="447" name="【消防施設】&#10;有形固定資産減価償却率平均値テキスト">
          <a:extLst>
            <a:ext uri="{FF2B5EF4-FFF2-40B4-BE49-F238E27FC236}">
              <a16:creationId xmlns:a16="http://schemas.microsoft.com/office/drawing/2014/main" id="{D22397FC-436D-4F82-A547-780156953B98}"/>
            </a:ext>
          </a:extLst>
        </xdr:cNvPr>
        <xdr:cNvSpPr txBox="1"/>
      </xdr:nvSpPr>
      <xdr:spPr>
        <a:xfrm>
          <a:off x="16357600" y="14143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106499</xdr:rowOff>
    </xdr:from>
    <xdr:to>
      <xdr:col>85</xdr:col>
      <xdr:colOff>177800</xdr:colOff>
      <xdr:row>83</xdr:row>
      <xdr:rowOff>36649</xdr:rowOff>
    </xdr:to>
    <xdr:sp macro="" textlink="">
      <xdr:nvSpPr>
        <xdr:cNvPr id="448" name="フローチャート: 判断 447">
          <a:extLst>
            <a:ext uri="{FF2B5EF4-FFF2-40B4-BE49-F238E27FC236}">
              <a16:creationId xmlns:a16="http://schemas.microsoft.com/office/drawing/2014/main" id="{621621FC-945A-451D-B180-3091F9CC4A1F}"/>
            </a:ext>
          </a:extLst>
        </xdr:cNvPr>
        <xdr:cNvSpPr/>
      </xdr:nvSpPr>
      <xdr:spPr>
        <a:xfrm>
          <a:off x="162687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449" name="フローチャート: 判断 448">
          <a:extLst>
            <a:ext uri="{FF2B5EF4-FFF2-40B4-BE49-F238E27FC236}">
              <a16:creationId xmlns:a16="http://schemas.microsoft.com/office/drawing/2014/main" id="{E44F0E4B-9008-4FA5-ABF6-C4BABC8BE687}"/>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450" name="フローチャート: 判断 449">
          <a:extLst>
            <a:ext uri="{FF2B5EF4-FFF2-40B4-BE49-F238E27FC236}">
              <a16:creationId xmlns:a16="http://schemas.microsoft.com/office/drawing/2014/main" id="{6619C09A-DEC2-48A2-BCEA-6014CF54575B}"/>
            </a:ext>
          </a:extLst>
        </xdr:cNvPr>
        <xdr:cNvSpPr/>
      </xdr:nvSpPr>
      <xdr:spPr>
        <a:xfrm>
          <a:off x="14541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29755</xdr:rowOff>
    </xdr:from>
    <xdr:to>
      <xdr:col>72</xdr:col>
      <xdr:colOff>38100</xdr:colOff>
      <xdr:row>82</xdr:row>
      <xdr:rowOff>131355</xdr:rowOff>
    </xdr:to>
    <xdr:sp macro="" textlink="">
      <xdr:nvSpPr>
        <xdr:cNvPr id="451" name="フローチャート: 判断 450">
          <a:extLst>
            <a:ext uri="{FF2B5EF4-FFF2-40B4-BE49-F238E27FC236}">
              <a16:creationId xmlns:a16="http://schemas.microsoft.com/office/drawing/2014/main" id="{27B66FD0-7965-4613-8CAD-337F8AF2E001}"/>
            </a:ext>
          </a:extLst>
        </xdr:cNvPr>
        <xdr:cNvSpPr/>
      </xdr:nvSpPr>
      <xdr:spPr>
        <a:xfrm>
          <a:off x="13652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134257</xdr:rowOff>
    </xdr:from>
    <xdr:to>
      <xdr:col>67</xdr:col>
      <xdr:colOff>101600</xdr:colOff>
      <xdr:row>83</xdr:row>
      <xdr:rowOff>64407</xdr:rowOff>
    </xdr:to>
    <xdr:sp macro="" textlink="">
      <xdr:nvSpPr>
        <xdr:cNvPr id="452" name="フローチャート: 判断 451">
          <a:extLst>
            <a:ext uri="{FF2B5EF4-FFF2-40B4-BE49-F238E27FC236}">
              <a16:creationId xmlns:a16="http://schemas.microsoft.com/office/drawing/2014/main" id="{964163B9-6F3E-4335-8A59-0D5ECADCF574}"/>
            </a:ext>
          </a:extLst>
        </xdr:cNvPr>
        <xdr:cNvSpPr/>
      </xdr:nvSpPr>
      <xdr:spPr>
        <a:xfrm>
          <a:off x="12763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4A118BA4-4625-46E3-B5D7-D3E7C289740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3D3DC70B-4915-4280-9AF1-F3C5399EC6C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F47B6179-EC64-41F1-9731-C312139262A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590D796F-08A8-4FE8-88F9-AB0088329DA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270A4E5C-EC15-4574-A296-E8D2280420E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117929</xdr:rowOff>
    </xdr:from>
    <xdr:to>
      <xdr:col>85</xdr:col>
      <xdr:colOff>177800</xdr:colOff>
      <xdr:row>79</xdr:row>
      <xdr:rowOff>48079</xdr:rowOff>
    </xdr:to>
    <xdr:sp macro="" textlink="">
      <xdr:nvSpPr>
        <xdr:cNvPr id="458" name="楕円 457">
          <a:extLst>
            <a:ext uri="{FF2B5EF4-FFF2-40B4-BE49-F238E27FC236}">
              <a16:creationId xmlns:a16="http://schemas.microsoft.com/office/drawing/2014/main" id="{96B98A52-2C29-466D-BFCA-BE257B5A4BEB}"/>
            </a:ext>
          </a:extLst>
        </xdr:cNvPr>
        <xdr:cNvSpPr/>
      </xdr:nvSpPr>
      <xdr:spPr>
        <a:xfrm>
          <a:off x="162687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70956</xdr:rowOff>
    </xdr:from>
    <xdr:ext cx="405111" cy="259045"/>
    <xdr:sp macro="" textlink="">
      <xdr:nvSpPr>
        <xdr:cNvPr id="459" name="【消防施設】&#10;有形固定資産減価償却率該当値テキスト">
          <a:extLst>
            <a:ext uri="{FF2B5EF4-FFF2-40B4-BE49-F238E27FC236}">
              <a16:creationId xmlns:a16="http://schemas.microsoft.com/office/drawing/2014/main" id="{919AC9CA-7348-4839-BC52-A039F39C0937}"/>
            </a:ext>
          </a:extLst>
        </xdr:cNvPr>
        <xdr:cNvSpPr txBox="1"/>
      </xdr:nvSpPr>
      <xdr:spPr>
        <a:xfrm>
          <a:off x="16357600" y="13444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85271</xdr:rowOff>
    </xdr:from>
    <xdr:to>
      <xdr:col>81</xdr:col>
      <xdr:colOff>101600</xdr:colOff>
      <xdr:row>79</xdr:row>
      <xdr:rowOff>15421</xdr:rowOff>
    </xdr:to>
    <xdr:sp macro="" textlink="">
      <xdr:nvSpPr>
        <xdr:cNvPr id="460" name="楕円 459">
          <a:extLst>
            <a:ext uri="{FF2B5EF4-FFF2-40B4-BE49-F238E27FC236}">
              <a16:creationId xmlns:a16="http://schemas.microsoft.com/office/drawing/2014/main" id="{DCB8912F-EEF7-41F7-8C07-EB58E610D791}"/>
            </a:ext>
          </a:extLst>
        </xdr:cNvPr>
        <xdr:cNvSpPr/>
      </xdr:nvSpPr>
      <xdr:spPr>
        <a:xfrm>
          <a:off x="15430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136071</xdr:rowOff>
    </xdr:from>
    <xdr:to>
      <xdr:col>85</xdr:col>
      <xdr:colOff>127000</xdr:colOff>
      <xdr:row>78</xdr:row>
      <xdr:rowOff>168729</xdr:rowOff>
    </xdr:to>
    <xdr:cxnSp macro="">
      <xdr:nvCxnSpPr>
        <xdr:cNvPr id="461" name="直線コネクタ 460">
          <a:extLst>
            <a:ext uri="{FF2B5EF4-FFF2-40B4-BE49-F238E27FC236}">
              <a16:creationId xmlns:a16="http://schemas.microsoft.com/office/drawing/2014/main" id="{53A8F97C-1FCE-4C4C-816C-3843BADAA06E}"/>
            </a:ext>
          </a:extLst>
        </xdr:cNvPr>
        <xdr:cNvCxnSpPr/>
      </xdr:nvCxnSpPr>
      <xdr:spPr>
        <a:xfrm>
          <a:off x="15481300" y="135091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50981</xdr:rowOff>
    </xdr:from>
    <xdr:to>
      <xdr:col>76</xdr:col>
      <xdr:colOff>165100</xdr:colOff>
      <xdr:row>78</xdr:row>
      <xdr:rowOff>152581</xdr:rowOff>
    </xdr:to>
    <xdr:sp macro="" textlink="">
      <xdr:nvSpPr>
        <xdr:cNvPr id="462" name="楕円 461">
          <a:extLst>
            <a:ext uri="{FF2B5EF4-FFF2-40B4-BE49-F238E27FC236}">
              <a16:creationId xmlns:a16="http://schemas.microsoft.com/office/drawing/2014/main" id="{6DFB4A4F-C387-431D-BF27-98124821AAFE}"/>
            </a:ext>
          </a:extLst>
        </xdr:cNvPr>
        <xdr:cNvSpPr/>
      </xdr:nvSpPr>
      <xdr:spPr>
        <a:xfrm>
          <a:off x="14541500" y="1342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101781</xdr:rowOff>
    </xdr:from>
    <xdr:to>
      <xdr:col>81</xdr:col>
      <xdr:colOff>50800</xdr:colOff>
      <xdr:row>78</xdr:row>
      <xdr:rowOff>136071</xdr:rowOff>
    </xdr:to>
    <xdr:cxnSp macro="">
      <xdr:nvCxnSpPr>
        <xdr:cNvPr id="463" name="直線コネクタ 462">
          <a:extLst>
            <a:ext uri="{FF2B5EF4-FFF2-40B4-BE49-F238E27FC236}">
              <a16:creationId xmlns:a16="http://schemas.microsoft.com/office/drawing/2014/main" id="{BB097CA2-7FFB-4BC9-BB08-7CC4634B8E7D}"/>
            </a:ext>
          </a:extLst>
        </xdr:cNvPr>
        <xdr:cNvCxnSpPr/>
      </xdr:nvCxnSpPr>
      <xdr:spPr>
        <a:xfrm>
          <a:off x="14592300" y="134748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21589</xdr:rowOff>
    </xdr:from>
    <xdr:to>
      <xdr:col>72</xdr:col>
      <xdr:colOff>38100</xdr:colOff>
      <xdr:row>78</xdr:row>
      <xdr:rowOff>123189</xdr:rowOff>
    </xdr:to>
    <xdr:sp macro="" textlink="">
      <xdr:nvSpPr>
        <xdr:cNvPr id="464" name="楕円 463">
          <a:extLst>
            <a:ext uri="{FF2B5EF4-FFF2-40B4-BE49-F238E27FC236}">
              <a16:creationId xmlns:a16="http://schemas.microsoft.com/office/drawing/2014/main" id="{DA047710-D9D0-45E0-8FA9-BDEEF0F22269}"/>
            </a:ext>
          </a:extLst>
        </xdr:cNvPr>
        <xdr:cNvSpPr/>
      </xdr:nvSpPr>
      <xdr:spPr>
        <a:xfrm>
          <a:off x="13652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72389</xdr:rowOff>
    </xdr:from>
    <xdr:to>
      <xdr:col>76</xdr:col>
      <xdr:colOff>114300</xdr:colOff>
      <xdr:row>78</xdr:row>
      <xdr:rowOff>101781</xdr:rowOff>
    </xdr:to>
    <xdr:cxnSp macro="">
      <xdr:nvCxnSpPr>
        <xdr:cNvPr id="465" name="直線コネクタ 464">
          <a:extLst>
            <a:ext uri="{FF2B5EF4-FFF2-40B4-BE49-F238E27FC236}">
              <a16:creationId xmlns:a16="http://schemas.microsoft.com/office/drawing/2014/main" id="{5BFE7AC0-B221-4CAB-98D5-FFBC734CC2E6}"/>
            </a:ext>
          </a:extLst>
        </xdr:cNvPr>
        <xdr:cNvCxnSpPr/>
      </xdr:nvCxnSpPr>
      <xdr:spPr>
        <a:xfrm>
          <a:off x="13703300" y="1344548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70576</xdr:rowOff>
    </xdr:from>
    <xdr:to>
      <xdr:col>67</xdr:col>
      <xdr:colOff>101600</xdr:colOff>
      <xdr:row>87</xdr:row>
      <xdr:rowOff>726</xdr:rowOff>
    </xdr:to>
    <xdr:sp macro="" textlink="">
      <xdr:nvSpPr>
        <xdr:cNvPr id="466" name="楕円 465">
          <a:extLst>
            <a:ext uri="{FF2B5EF4-FFF2-40B4-BE49-F238E27FC236}">
              <a16:creationId xmlns:a16="http://schemas.microsoft.com/office/drawing/2014/main" id="{106BAA16-860B-46E9-9406-B196A917A806}"/>
            </a:ext>
          </a:extLst>
        </xdr:cNvPr>
        <xdr:cNvSpPr/>
      </xdr:nvSpPr>
      <xdr:spPr>
        <a:xfrm>
          <a:off x="12763500" y="148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72389</xdr:rowOff>
    </xdr:from>
    <xdr:to>
      <xdr:col>71</xdr:col>
      <xdr:colOff>177800</xdr:colOff>
      <xdr:row>86</xdr:row>
      <xdr:rowOff>121376</xdr:rowOff>
    </xdr:to>
    <xdr:cxnSp macro="">
      <xdr:nvCxnSpPr>
        <xdr:cNvPr id="467" name="直線コネクタ 466">
          <a:extLst>
            <a:ext uri="{FF2B5EF4-FFF2-40B4-BE49-F238E27FC236}">
              <a16:creationId xmlns:a16="http://schemas.microsoft.com/office/drawing/2014/main" id="{2AE09B4D-1DBA-4F66-8395-8B35DF2B5CAB}"/>
            </a:ext>
          </a:extLst>
        </xdr:cNvPr>
        <xdr:cNvCxnSpPr/>
      </xdr:nvCxnSpPr>
      <xdr:spPr>
        <a:xfrm flipV="1">
          <a:off x="12814300" y="13445489"/>
          <a:ext cx="889000" cy="14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468" name="n_1aveValue【消防施設】&#10;有形固定資産減価償却率">
          <a:extLst>
            <a:ext uri="{FF2B5EF4-FFF2-40B4-BE49-F238E27FC236}">
              <a16:creationId xmlns:a16="http://schemas.microsoft.com/office/drawing/2014/main" id="{EC73E88B-ACD6-4CE9-BA2C-9FEE4E98C5CB}"/>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469" name="n_2aveValue【消防施設】&#10;有形固定資産減価償却率">
          <a:extLst>
            <a:ext uri="{FF2B5EF4-FFF2-40B4-BE49-F238E27FC236}">
              <a16:creationId xmlns:a16="http://schemas.microsoft.com/office/drawing/2014/main" id="{12498621-78E9-4BB6-A6E6-DDBD024B5911}"/>
            </a:ext>
          </a:extLst>
        </xdr:cNvPr>
        <xdr:cNvSpPr txBox="1"/>
      </xdr:nvSpPr>
      <xdr:spPr>
        <a:xfrm>
          <a:off x="14389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122482</xdr:rowOff>
    </xdr:from>
    <xdr:ext cx="405111" cy="259045"/>
    <xdr:sp macro="" textlink="">
      <xdr:nvSpPr>
        <xdr:cNvPr id="470" name="n_3aveValue【消防施設】&#10;有形固定資産減価償却率">
          <a:extLst>
            <a:ext uri="{FF2B5EF4-FFF2-40B4-BE49-F238E27FC236}">
              <a16:creationId xmlns:a16="http://schemas.microsoft.com/office/drawing/2014/main" id="{147FB754-A44E-4E2C-AA92-399BF7F71224}"/>
            </a:ext>
          </a:extLst>
        </xdr:cNvPr>
        <xdr:cNvSpPr txBox="1"/>
      </xdr:nvSpPr>
      <xdr:spPr>
        <a:xfrm>
          <a:off x="135007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80934</xdr:rowOff>
    </xdr:from>
    <xdr:ext cx="405111" cy="259045"/>
    <xdr:sp macro="" textlink="">
      <xdr:nvSpPr>
        <xdr:cNvPr id="471" name="n_4aveValue【消防施設】&#10;有形固定資産減価償却率">
          <a:extLst>
            <a:ext uri="{FF2B5EF4-FFF2-40B4-BE49-F238E27FC236}">
              <a16:creationId xmlns:a16="http://schemas.microsoft.com/office/drawing/2014/main" id="{9E918D2B-5E96-497E-9DD3-F48E95486801}"/>
            </a:ext>
          </a:extLst>
        </xdr:cNvPr>
        <xdr:cNvSpPr txBox="1"/>
      </xdr:nvSpPr>
      <xdr:spPr>
        <a:xfrm>
          <a:off x="12611744"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31948</xdr:rowOff>
    </xdr:from>
    <xdr:ext cx="405111" cy="259045"/>
    <xdr:sp macro="" textlink="">
      <xdr:nvSpPr>
        <xdr:cNvPr id="472" name="n_1mainValue【消防施設】&#10;有形固定資産減価償却率">
          <a:extLst>
            <a:ext uri="{FF2B5EF4-FFF2-40B4-BE49-F238E27FC236}">
              <a16:creationId xmlns:a16="http://schemas.microsoft.com/office/drawing/2014/main" id="{104C8C07-705C-40D3-A153-2B72E3CEF1BA}"/>
            </a:ext>
          </a:extLst>
        </xdr:cNvPr>
        <xdr:cNvSpPr txBox="1"/>
      </xdr:nvSpPr>
      <xdr:spPr>
        <a:xfrm>
          <a:off x="15266044"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169108</xdr:rowOff>
    </xdr:from>
    <xdr:ext cx="405111" cy="259045"/>
    <xdr:sp macro="" textlink="">
      <xdr:nvSpPr>
        <xdr:cNvPr id="473" name="n_2mainValue【消防施設】&#10;有形固定資産減価償却率">
          <a:extLst>
            <a:ext uri="{FF2B5EF4-FFF2-40B4-BE49-F238E27FC236}">
              <a16:creationId xmlns:a16="http://schemas.microsoft.com/office/drawing/2014/main" id="{3A6B300D-48A2-4DAF-9FF0-78A6D88A7184}"/>
            </a:ext>
          </a:extLst>
        </xdr:cNvPr>
        <xdr:cNvSpPr txBox="1"/>
      </xdr:nvSpPr>
      <xdr:spPr>
        <a:xfrm>
          <a:off x="14389744" y="1319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139716</xdr:rowOff>
    </xdr:from>
    <xdr:ext cx="405111" cy="259045"/>
    <xdr:sp macro="" textlink="">
      <xdr:nvSpPr>
        <xdr:cNvPr id="474" name="n_3mainValue【消防施設】&#10;有形固定資産減価償却率">
          <a:extLst>
            <a:ext uri="{FF2B5EF4-FFF2-40B4-BE49-F238E27FC236}">
              <a16:creationId xmlns:a16="http://schemas.microsoft.com/office/drawing/2014/main" id="{46739471-A8C1-458C-A954-FF95265D80E8}"/>
            </a:ext>
          </a:extLst>
        </xdr:cNvPr>
        <xdr:cNvSpPr txBox="1"/>
      </xdr:nvSpPr>
      <xdr:spPr>
        <a:xfrm>
          <a:off x="13500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163303</xdr:rowOff>
    </xdr:from>
    <xdr:ext cx="405111" cy="259045"/>
    <xdr:sp macro="" textlink="">
      <xdr:nvSpPr>
        <xdr:cNvPr id="475" name="n_4mainValue【消防施設】&#10;有形固定資産減価償却率">
          <a:extLst>
            <a:ext uri="{FF2B5EF4-FFF2-40B4-BE49-F238E27FC236}">
              <a16:creationId xmlns:a16="http://schemas.microsoft.com/office/drawing/2014/main" id="{6F0E6D3B-7550-4C46-A077-30E96FC88676}"/>
            </a:ext>
          </a:extLst>
        </xdr:cNvPr>
        <xdr:cNvSpPr txBox="1"/>
      </xdr:nvSpPr>
      <xdr:spPr>
        <a:xfrm>
          <a:off x="12611744" y="1490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6" name="正方形/長方形 475">
          <a:extLst>
            <a:ext uri="{FF2B5EF4-FFF2-40B4-BE49-F238E27FC236}">
              <a16:creationId xmlns:a16="http://schemas.microsoft.com/office/drawing/2014/main" id="{FC9763DF-D9C6-4515-8BCB-71448311F7F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7" name="正方形/長方形 476">
          <a:extLst>
            <a:ext uri="{FF2B5EF4-FFF2-40B4-BE49-F238E27FC236}">
              <a16:creationId xmlns:a16="http://schemas.microsoft.com/office/drawing/2014/main" id="{5A9AF6BB-CADA-4301-90B8-D3EF133F73C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8" name="正方形/長方形 477">
          <a:extLst>
            <a:ext uri="{FF2B5EF4-FFF2-40B4-BE49-F238E27FC236}">
              <a16:creationId xmlns:a16="http://schemas.microsoft.com/office/drawing/2014/main" id="{B862D584-D555-4BF6-A506-E0B3326FD0E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9" name="正方形/長方形 478">
          <a:extLst>
            <a:ext uri="{FF2B5EF4-FFF2-40B4-BE49-F238E27FC236}">
              <a16:creationId xmlns:a16="http://schemas.microsoft.com/office/drawing/2014/main" id="{FD5D4D48-7069-4F68-BB71-AE75F5E3E1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0" name="正方形/長方形 479">
          <a:extLst>
            <a:ext uri="{FF2B5EF4-FFF2-40B4-BE49-F238E27FC236}">
              <a16:creationId xmlns:a16="http://schemas.microsoft.com/office/drawing/2014/main" id="{E54C33C8-2C24-43DD-8840-06D359F4BE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1" name="正方形/長方形 480">
          <a:extLst>
            <a:ext uri="{FF2B5EF4-FFF2-40B4-BE49-F238E27FC236}">
              <a16:creationId xmlns:a16="http://schemas.microsoft.com/office/drawing/2014/main" id="{A6146F1F-12FB-4FF8-9ACB-7A1A6379D89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2" name="正方形/長方形 481">
          <a:extLst>
            <a:ext uri="{FF2B5EF4-FFF2-40B4-BE49-F238E27FC236}">
              <a16:creationId xmlns:a16="http://schemas.microsoft.com/office/drawing/2014/main" id="{46F62531-303D-40A9-9BA6-36AC0230A31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3" name="正方形/長方形 482">
          <a:extLst>
            <a:ext uri="{FF2B5EF4-FFF2-40B4-BE49-F238E27FC236}">
              <a16:creationId xmlns:a16="http://schemas.microsoft.com/office/drawing/2014/main" id="{6D2919F1-9820-48FA-9033-F9DE4157D86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4" name="テキスト ボックス 483">
          <a:extLst>
            <a:ext uri="{FF2B5EF4-FFF2-40B4-BE49-F238E27FC236}">
              <a16:creationId xmlns:a16="http://schemas.microsoft.com/office/drawing/2014/main" id="{07C1BAFA-BC0C-4CD7-87BA-5BBB2ED0121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5" name="直線コネクタ 484">
          <a:extLst>
            <a:ext uri="{FF2B5EF4-FFF2-40B4-BE49-F238E27FC236}">
              <a16:creationId xmlns:a16="http://schemas.microsoft.com/office/drawing/2014/main" id="{E44ED083-BA41-4340-A85D-53F3DDA098B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86" name="直線コネクタ 485">
          <a:extLst>
            <a:ext uri="{FF2B5EF4-FFF2-40B4-BE49-F238E27FC236}">
              <a16:creationId xmlns:a16="http://schemas.microsoft.com/office/drawing/2014/main" id="{5FB18801-6892-4CBD-B639-8CF7F3D82BB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87" name="テキスト ボックス 486">
          <a:extLst>
            <a:ext uri="{FF2B5EF4-FFF2-40B4-BE49-F238E27FC236}">
              <a16:creationId xmlns:a16="http://schemas.microsoft.com/office/drawing/2014/main" id="{A8B95366-28B4-42D3-BD07-B896F68D083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88" name="直線コネクタ 487">
          <a:extLst>
            <a:ext uri="{FF2B5EF4-FFF2-40B4-BE49-F238E27FC236}">
              <a16:creationId xmlns:a16="http://schemas.microsoft.com/office/drawing/2014/main" id="{00A773C6-1C6A-43E0-B633-C21C651C4C8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89" name="テキスト ボックス 488">
          <a:extLst>
            <a:ext uri="{FF2B5EF4-FFF2-40B4-BE49-F238E27FC236}">
              <a16:creationId xmlns:a16="http://schemas.microsoft.com/office/drawing/2014/main" id="{B69D2F30-6752-4197-9C2D-E9C0812AE8BF}"/>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0" name="直線コネクタ 489">
          <a:extLst>
            <a:ext uri="{FF2B5EF4-FFF2-40B4-BE49-F238E27FC236}">
              <a16:creationId xmlns:a16="http://schemas.microsoft.com/office/drawing/2014/main" id="{B7950016-7E0B-4C3A-829A-300F0C3BE3F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1" name="テキスト ボックス 490">
          <a:extLst>
            <a:ext uri="{FF2B5EF4-FFF2-40B4-BE49-F238E27FC236}">
              <a16:creationId xmlns:a16="http://schemas.microsoft.com/office/drawing/2014/main" id="{B3E57F53-45D1-4B8E-8D4D-E4EE034FE13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2" name="直線コネクタ 491">
          <a:extLst>
            <a:ext uri="{FF2B5EF4-FFF2-40B4-BE49-F238E27FC236}">
              <a16:creationId xmlns:a16="http://schemas.microsoft.com/office/drawing/2014/main" id="{60F1E826-BB5D-4EFB-91B1-AF25EFFCF70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3" name="テキスト ボックス 492">
          <a:extLst>
            <a:ext uri="{FF2B5EF4-FFF2-40B4-BE49-F238E27FC236}">
              <a16:creationId xmlns:a16="http://schemas.microsoft.com/office/drawing/2014/main" id="{2B1113F7-0D2A-4F51-A998-BB4EAC6D1C9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4" name="直線コネクタ 493">
          <a:extLst>
            <a:ext uri="{FF2B5EF4-FFF2-40B4-BE49-F238E27FC236}">
              <a16:creationId xmlns:a16="http://schemas.microsoft.com/office/drawing/2014/main" id="{911195A1-A6D1-41C2-9D4B-118FCD7E471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5" name="テキスト ボックス 494">
          <a:extLst>
            <a:ext uri="{FF2B5EF4-FFF2-40B4-BE49-F238E27FC236}">
              <a16:creationId xmlns:a16="http://schemas.microsoft.com/office/drawing/2014/main" id="{D735F88C-6594-4F59-A83F-FCCF7BCB836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96" name="直線コネクタ 495">
          <a:extLst>
            <a:ext uri="{FF2B5EF4-FFF2-40B4-BE49-F238E27FC236}">
              <a16:creationId xmlns:a16="http://schemas.microsoft.com/office/drawing/2014/main" id="{978053CB-F278-4396-90A2-AC16CD57EC0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97" name="テキスト ボックス 496">
          <a:extLst>
            <a:ext uri="{FF2B5EF4-FFF2-40B4-BE49-F238E27FC236}">
              <a16:creationId xmlns:a16="http://schemas.microsoft.com/office/drawing/2014/main" id="{DBF6CB78-8FF3-4858-AA58-9D560AFBACC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8" name="直線コネクタ 497">
          <a:extLst>
            <a:ext uri="{FF2B5EF4-FFF2-40B4-BE49-F238E27FC236}">
              <a16:creationId xmlns:a16="http://schemas.microsoft.com/office/drawing/2014/main" id="{6EA8ACE8-BC31-4735-9CA2-347ACE0CDFA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9" name="テキスト ボックス 498">
          <a:extLst>
            <a:ext uri="{FF2B5EF4-FFF2-40B4-BE49-F238E27FC236}">
              <a16:creationId xmlns:a16="http://schemas.microsoft.com/office/drawing/2014/main" id="{279B80B7-83CD-4C33-B433-F99E6843F81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0" name="【消防施設】&#10;一人当たり面積グラフ枠">
          <a:extLst>
            <a:ext uri="{FF2B5EF4-FFF2-40B4-BE49-F238E27FC236}">
              <a16:creationId xmlns:a16="http://schemas.microsoft.com/office/drawing/2014/main" id="{655B5F08-5BE7-4F84-AA61-BC9A2413F09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501" name="直線コネクタ 500">
          <a:extLst>
            <a:ext uri="{FF2B5EF4-FFF2-40B4-BE49-F238E27FC236}">
              <a16:creationId xmlns:a16="http://schemas.microsoft.com/office/drawing/2014/main" id="{66AC2D27-50B3-4293-B116-B0F340E8DE7C}"/>
            </a:ext>
          </a:extLst>
        </xdr:cNvPr>
        <xdr:cNvCxnSpPr/>
      </xdr:nvCxnSpPr>
      <xdr:spPr>
        <a:xfrm flipV="1">
          <a:off x="22160864" y="13316494"/>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502" name="【消防施設】&#10;一人当たり面積最小値テキスト">
          <a:extLst>
            <a:ext uri="{FF2B5EF4-FFF2-40B4-BE49-F238E27FC236}">
              <a16:creationId xmlns:a16="http://schemas.microsoft.com/office/drawing/2014/main" id="{7144E729-B7D0-4D1E-9AE5-E1878556DB07}"/>
            </a:ext>
          </a:extLst>
        </xdr:cNvPr>
        <xdr:cNvSpPr txBox="1"/>
      </xdr:nvSpPr>
      <xdr:spPr>
        <a:xfrm>
          <a:off x="22199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503" name="直線コネクタ 502">
          <a:extLst>
            <a:ext uri="{FF2B5EF4-FFF2-40B4-BE49-F238E27FC236}">
              <a16:creationId xmlns:a16="http://schemas.microsoft.com/office/drawing/2014/main" id="{3CD873FB-6C12-4B74-8925-991E136E8586}"/>
            </a:ext>
          </a:extLst>
        </xdr:cNvPr>
        <xdr:cNvCxnSpPr/>
      </xdr:nvCxnSpPr>
      <xdr:spPr>
        <a:xfrm>
          <a:off x="22072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504" name="【消防施設】&#10;一人当たり面積最大値テキスト">
          <a:extLst>
            <a:ext uri="{FF2B5EF4-FFF2-40B4-BE49-F238E27FC236}">
              <a16:creationId xmlns:a16="http://schemas.microsoft.com/office/drawing/2014/main" id="{5BDDF1CC-F2B8-4190-A17D-57934ABEE614}"/>
            </a:ext>
          </a:extLst>
        </xdr:cNvPr>
        <xdr:cNvSpPr txBox="1"/>
      </xdr:nvSpPr>
      <xdr:spPr>
        <a:xfrm>
          <a:off x="22199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505" name="直線コネクタ 504">
          <a:extLst>
            <a:ext uri="{FF2B5EF4-FFF2-40B4-BE49-F238E27FC236}">
              <a16:creationId xmlns:a16="http://schemas.microsoft.com/office/drawing/2014/main" id="{D9129081-409A-438B-877E-E0809FB783EF}"/>
            </a:ext>
          </a:extLst>
        </xdr:cNvPr>
        <xdr:cNvCxnSpPr/>
      </xdr:nvCxnSpPr>
      <xdr:spPr>
        <a:xfrm>
          <a:off x="22072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6548</xdr:rowOff>
    </xdr:from>
    <xdr:ext cx="469744" cy="259045"/>
    <xdr:sp macro="" textlink="">
      <xdr:nvSpPr>
        <xdr:cNvPr id="506" name="【消防施設】&#10;一人当たり面積平均値テキスト">
          <a:extLst>
            <a:ext uri="{FF2B5EF4-FFF2-40B4-BE49-F238E27FC236}">
              <a16:creationId xmlns:a16="http://schemas.microsoft.com/office/drawing/2014/main" id="{6E9B8ABC-CB03-4615-82DF-04F3DA5D2277}"/>
            </a:ext>
          </a:extLst>
        </xdr:cNvPr>
        <xdr:cNvSpPr txBox="1"/>
      </xdr:nvSpPr>
      <xdr:spPr>
        <a:xfrm>
          <a:off x="22199600" y="14236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507" name="フローチャート: 判断 506">
          <a:extLst>
            <a:ext uri="{FF2B5EF4-FFF2-40B4-BE49-F238E27FC236}">
              <a16:creationId xmlns:a16="http://schemas.microsoft.com/office/drawing/2014/main" id="{4343BF93-A783-4253-862B-90B1DEB103F4}"/>
            </a:ext>
          </a:extLst>
        </xdr:cNvPr>
        <xdr:cNvSpPr/>
      </xdr:nvSpPr>
      <xdr:spPr>
        <a:xfrm>
          <a:off x="22110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08" name="フローチャート: 判断 507">
          <a:extLst>
            <a:ext uri="{FF2B5EF4-FFF2-40B4-BE49-F238E27FC236}">
              <a16:creationId xmlns:a16="http://schemas.microsoft.com/office/drawing/2014/main" id="{F513EC36-F0A4-4F04-B020-F0E70F119F26}"/>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509" name="フローチャート: 判断 508">
          <a:extLst>
            <a:ext uri="{FF2B5EF4-FFF2-40B4-BE49-F238E27FC236}">
              <a16:creationId xmlns:a16="http://schemas.microsoft.com/office/drawing/2014/main" id="{40303F24-7DF0-4E3D-B409-8FAB70B1216A}"/>
            </a:ext>
          </a:extLst>
        </xdr:cNvPr>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510" name="フローチャート: 判断 509">
          <a:extLst>
            <a:ext uri="{FF2B5EF4-FFF2-40B4-BE49-F238E27FC236}">
              <a16:creationId xmlns:a16="http://schemas.microsoft.com/office/drawing/2014/main" id="{92F1142E-EA34-4A8C-ADAD-6D82127B70AF}"/>
            </a:ext>
          </a:extLst>
        </xdr:cNvPr>
        <xdr:cNvSpPr/>
      </xdr:nvSpPr>
      <xdr:spPr>
        <a:xfrm>
          <a:off x="19494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511" name="フローチャート: 判断 510">
          <a:extLst>
            <a:ext uri="{FF2B5EF4-FFF2-40B4-BE49-F238E27FC236}">
              <a16:creationId xmlns:a16="http://schemas.microsoft.com/office/drawing/2014/main" id="{48BB3A0A-532E-4078-B2E4-A2248B69EF55}"/>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936E8037-6E65-430F-BF5C-9837A168278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A3977BB3-737C-4404-9695-C0D872E3DBF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D06BD98B-11C2-4F46-871F-AFEFE700124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1DDFFF3C-4DE1-4A00-B42A-FEDFFC29733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66F10489-990A-42BA-BB5D-6386DAAD29D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39551</xdr:rowOff>
    </xdr:from>
    <xdr:to>
      <xdr:col>116</xdr:col>
      <xdr:colOff>114300</xdr:colOff>
      <xdr:row>80</xdr:row>
      <xdr:rowOff>141151</xdr:rowOff>
    </xdr:to>
    <xdr:sp macro="" textlink="">
      <xdr:nvSpPr>
        <xdr:cNvPr id="517" name="楕円 516">
          <a:extLst>
            <a:ext uri="{FF2B5EF4-FFF2-40B4-BE49-F238E27FC236}">
              <a16:creationId xmlns:a16="http://schemas.microsoft.com/office/drawing/2014/main" id="{F417B829-0A4C-4EBC-B952-FCC0177F9365}"/>
            </a:ext>
          </a:extLst>
        </xdr:cNvPr>
        <xdr:cNvSpPr/>
      </xdr:nvSpPr>
      <xdr:spPr>
        <a:xfrm>
          <a:off x="221107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62428</xdr:rowOff>
    </xdr:from>
    <xdr:ext cx="469744" cy="259045"/>
    <xdr:sp macro="" textlink="">
      <xdr:nvSpPr>
        <xdr:cNvPr id="518" name="【消防施設】&#10;一人当たり面積該当値テキスト">
          <a:extLst>
            <a:ext uri="{FF2B5EF4-FFF2-40B4-BE49-F238E27FC236}">
              <a16:creationId xmlns:a16="http://schemas.microsoft.com/office/drawing/2014/main" id="{196E2A00-E256-4563-91D6-5E8BF475EB9C}"/>
            </a:ext>
          </a:extLst>
        </xdr:cNvPr>
        <xdr:cNvSpPr txBox="1"/>
      </xdr:nvSpPr>
      <xdr:spPr>
        <a:xfrm>
          <a:off x="22199600" y="1360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65677</xdr:rowOff>
    </xdr:from>
    <xdr:to>
      <xdr:col>112</xdr:col>
      <xdr:colOff>38100</xdr:colOff>
      <xdr:row>80</xdr:row>
      <xdr:rowOff>167277</xdr:rowOff>
    </xdr:to>
    <xdr:sp macro="" textlink="">
      <xdr:nvSpPr>
        <xdr:cNvPr id="519" name="楕円 518">
          <a:extLst>
            <a:ext uri="{FF2B5EF4-FFF2-40B4-BE49-F238E27FC236}">
              <a16:creationId xmlns:a16="http://schemas.microsoft.com/office/drawing/2014/main" id="{4EDE8A1E-B9F1-41F4-9C98-900E0233F6C4}"/>
            </a:ext>
          </a:extLst>
        </xdr:cNvPr>
        <xdr:cNvSpPr/>
      </xdr:nvSpPr>
      <xdr:spPr>
        <a:xfrm>
          <a:off x="21272500"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90351</xdr:rowOff>
    </xdr:from>
    <xdr:to>
      <xdr:col>116</xdr:col>
      <xdr:colOff>63500</xdr:colOff>
      <xdr:row>80</xdr:row>
      <xdr:rowOff>116477</xdr:rowOff>
    </xdr:to>
    <xdr:cxnSp macro="">
      <xdr:nvCxnSpPr>
        <xdr:cNvPr id="520" name="直線コネクタ 519">
          <a:extLst>
            <a:ext uri="{FF2B5EF4-FFF2-40B4-BE49-F238E27FC236}">
              <a16:creationId xmlns:a16="http://schemas.microsoft.com/office/drawing/2014/main" id="{825CFA3F-BE8A-4B4B-9CA7-0C93128E85D9}"/>
            </a:ext>
          </a:extLst>
        </xdr:cNvPr>
        <xdr:cNvCxnSpPr/>
      </xdr:nvCxnSpPr>
      <xdr:spPr>
        <a:xfrm flipV="1">
          <a:off x="21323300" y="1380635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88537</xdr:rowOff>
    </xdr:from>
    <xdr:to>
      <xdr:col>107</xdr:col>
      <xdr:colOff>101600</xdr:colOff>
      <xdr:row>81</xdr:row>
      <xdr:rowOff>18687</xdr:rowOff>
    </xdr:to>
    <xdr:sp macro="" textlink="">
      <xdr:nvSpPr>
        <xdr:cNvPr id="521" name="楕円 520">
          <a:extLst>
            <a:ext uri="{FF2B5EF4-FFF2-40B4-BE49-F238E27FC236}">
              <a16:creationId xmlns:a16="http://schemas.microsoft.com/office/drawing/2014/main" id="{DA30FB2C-49DA-4896-9E71-077227231677}"/>
            </a:ext>
          </a:extLst>
        </xdr:cNvPr>
        <xdr:cNvSpPr/>
      </xdr:nvSpPr>
      <xdr:spPr>
        <a:xfrm>
          <a:off x="20383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116477</xdr:rowOff>
    </xdr:from>
    <xdr:to>
      <xdr:col>111</xdr:col>
      <xdr:colOff>177800</xdr:colOff>
      <xdr:row>80</xdr:row>
      <xdr:rowOff>139337</xdr:rowOff>
    </xdr:to>
    <xdr:cxnSp macro="">
      <xdr:nvCxnSpPr>
        <xdr:cNvPr id="522" name="直線コネクタ 521">
          <a:extLst>
            <a:ext uri="{FF2B5EF4-FFF2-40B4-BE49-F238E27FC236}">
              <a16:creationId xmlns:a16="http://schemas.microsoft.com/office/drawing/2014/main" id="{0A3BE23B-401D-4E66-A88B-2631B6816E04}"/>
            </a:ext>
          </a:extLst>
        </xdr:cNvPr>
        <xdr:cNvCxnSpPr/>
      </xdr:nvCxnSpPr>
      <xdr:spPr>
        <a:xfrm flipV="1">
          <a:off x="20434300" y="138324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98334</xdr:rowOff>
    </xdr:from>
    <xdr:to>
      <xdr:col>102</xdr:col>
      <xdr:colOff>165100</xdr:colOff>
      <xdr:row>81</xdr:row>
      <xdr:rowOff>28484</xdr:rowOff>
    </xdr:to>
    <xdr:sp macro="" textlink="">
      <xdr:nvSpPr>
        <xdr:cNvPr id="523" name="楕円 522">
          <a:extLst>
            <a:ext uri="{FF2B5EF4-FFF2-40B4-BE49-F238E27FC236}">
              <a16:creationId xmlns:a16="http://schemas.microsoft.com/office/drawing/2014/main" id="{211F65DB-5113-42BA-9832-F6402A2CFFFF}"/>
            </a:ext>
          </a:extLst>
        </xdr:cNvPr>
        <xdr:cNvSpPr/>
      </xdr:nvSpPr>
      <xdr:spPr>
        <a:xfrm>
          <a:off x="19494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139337</xdr:rowOff>
    </xdr:from>
    <xdr:to>
      <xdr:col>107</xdr:col>
      <xdr:colOff>50800</xdr:colOff>
      <xdr:row>80</xdr:row>
      <xdr:rowOff>149134</xdr:rowOff>
    </xdr:to>
    <xdr:cxnSp macro="">
      <xdr:nvCxnSpPr>
        <xdr:cNvPr id="524" name="直線コネクタ 523">
          <a:extLst>
            <a:ext uri="{FF2B5EF4-FFF2-40B4-BE49-F238E27FC236}">
              <a16:creationId xmlns:a16="http://schemas.microsoft.com/office/drawing/2014/main" id="{58061AA4-4001-4A40-98CA-04DC89372089}"/>
            </a:ext>
          </a:extLst>
        </xdr:cNvPr>
        <xdr:cNvCxnSpPr/>
      </xdr:nvCxnSpPr>
      <xdr:spPr>
        <a:xfrm flipV="1">
          <a:off x="19545300" y="138553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160382</xdr:rowOff>
    </xdr:from>
    <xdr:to>
      <xdr:col>98</xdr:col>
      <xdr:colOff>38100</xdr:colOff>
      <xdr:row>83</xdr:row>
      <xdr:rowOff>90532</xdr:rowOff>
    </xdr:to>
    <xdr:sp macro="" textlink="">
      <xdr:nvSpPr>
        <xdr:cNvPr id="525" name="楕円 524">
          <a:extLst>
            <a:ext uri="{FF2B5EF4-FFF2-40B4-BE49-F238E27FC236}">
              <a16:creationId xmlns:a16="http://schemas.microsoft.com/office/drawing/2014/main" id="{2D6F63D3-B481-43D3-A210-3AFA7CBD6731}"/>
            </a:ext>
          </a:extLst>
        </xdr:cNvPr>
        <xdr:cNvSpPr/>
      </xdr:nvSpPr>
      <xdr:spPr>
        <a:xfrm>
          <a:off x="18605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149134</xdr:rowOff>
    </xdr:from>
    <xdr:to>
      <xdr:col>102</xdr:col>
      <xdr:colOff>114300</xdr:colOff>
      <xdr:row>83</xdr:row>
      <xdr:rowOff>39732</xdr:rowOff>
    </xdr:to>
    <xdr:cxnSp macro="">
      <xdr:nvCxnSpPr>
        <xdr:cNvPr id="526" name="直線コネクタ 525">
          <a:extLst>
            <a:ext uri="{FF2B5EF4-FFF2-40B4-BE49-F238E27FC236}">
              <a16:creationId xmlns:a16="http://schemas.microsoft.com/office/drawing/2014/main" id="{937E8A40-78F2-4694-BA0B-FFD95D18AC2A}"/>
            </a:ext>
          </a:extLst>
        </xdr:cNvPr>
        <xdr:cNvCxnSpPr/>
      </xdr:nvCxnSpPr>
      <xdr:spPr>
        <a:xfrm flipV="1">
          <a:off x="18656300" y="13865134"/>
          <a:ext cx="889000" cy="40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527" name="n_1aveValue【消防施設】&#10;一人当たり面積">
          <a:extLst>
            <a:ext uri="{FF2B5EF4-FFF2-40B4-BE49-F238E27FC236}">
              <a16:creationId xmlns:a16="http://schemas.microsoft.com/office/drawing/2014/main" id="{8DA9A575-4343-4A7C-AB6F-93FCB4B8E3CD}"/>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1650</xdr:rowOff>
    </xdr:from>
    <xdr:ext cx="469744" cy="259045"/>
    <xdr:sp macro="" textlink="">
      <xdr:nvSpPr>
        <xdr:cNvPr id="528" name="n_2aveValue【消防施設】&#10;一人当たり面積">
          <a:extLst>
            <a:ext uri="{FF2B5EF4-FFF2-40B4-BE49-F238E27FC236}">
              <a16:creationId xmlns:a16="http://schemas.microsoft.com/office/drawing/2014/main" id="{6818A537-F8FF-46E2-9025-95829EFD3F2D}"/>
            </a:ext>
          </a:extLst>
        </xdr:cNvPr>
        <xdr:cNvSpPr txBox="1"/>
      </xdr:nvSpPr>
      <xdr:spPr>
        <a:xfrm>
          <a:off x="20199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124114</xdr:rowOff>
    </xdr:from>
    <xdr:ext cx="469744" cy="259045"/>
    <xdr:sp macro="" textlink="">
      <xdr:nvSpPr>
        <xdr:cNvPr id="529" name="n_3aveValue【消防施設】&#10;一人当たり面積">
          <a:extLst>
            <a:ext uri="{FF2B5EF4-FFF2-40B4-BE49-F238E27FC236}">
              <a16:creationId xmlns:a16="http://schemas.microsoft.com/office/drawing/2014/main" id="{C39CED05-B37D-4575-B01A-D04DE4488907}"/>
            </a:ext>
          </a:extLst>
        </xdr:cNvPr>
        <xdr:cNvSpPr txBox="1"/>
      </xdr:nvSpPr>
      <xdr:spPr>
        <a:xfrm>
          <a:off x="19310427" y="143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530" name="n_4aveValue【消防施設】&#10;一人当たり面積">
          <a:extLst>
            <a:ext uri="{FF2B5EF4-FFF2-40B4-BE49-F238E27FC236}">
              <a16:creationId xmlns:a16="http://schemas.microsoft.com/office/drawing/2014/main" id="{E9AEC41F-8421-4EC6-9185-FD6A2D1733AF}"/>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12354</xdr:rowOff>
    </xdr:from>
    <xdr:ext cx="469744" cy="259045"/>
    <xdr:sp macro="" textlink="">
      <xdr:nvSpPr>
        <xdr:cNvPr id="531" name="n_1mainValue【消防施設】&#10;一人当たり面積">
          <a:extLst>
            <a:ext uri="{FF2B5EF4-FFF2-40B4-BE49-F238E27FC236}">
              <a16:creationId xmlns:a16="http://schemas.microsoft.com/office/drawing/2014/main" id="{E7A37377-4DAB-42AA-B394-1B723C488A5E}"/>
            </a:ext>
          </a:extLst>
        </xdr:cNvPr>
        <xdr:cNvSpPr txBox="1"/>
      </xdr:nvSpPr>
      <xdr:spPr>
        <a:xfrm>
          <a:off x="21075727" y="1355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35214</xdr:rowOff>
    </xdr:from>
    <xdr:ext cx="469744" cy="259045"/>
    <xdr:sp macro="" textlink="">
      <xdr:nvSpPr>
        <xdr:cNvPr id="532" name="n_2mainValue【消防施設】&#10;一人当たり面積">
          <a:extLst>
            <a:ext uri="{FF2B5EF4-FFF2-40B4-BE49-F238E27FC236}">
              <a16:creationId xmlns:a16="http://schemas.microsoft.com/office/drawing/2014/main" id="{F225A490-FC54-482E-8B75-6AE9A08AFFB9}"/>
            </a:ext>
          </a:extLst>
        </xdr:cNvPr>
        <xdr:cNvSpPr txBox="1"/>
      </xdr:nvSpPr>
      <xdr:spPr>
        <a:xfrm>
          <a:off x="20199427" y="1357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45011</xdr:rowOff>
    </xdr:from>
    <xdr:ext cx="469744" cy="259045"/>
    <xdr:sp macro="" textlink="">
      <xdr:nvSpPr>
        <xdr:cNvPr id="533" name="n_3mainValue【消防施設】&#10;一人当たり面積">
          <a:extLst>
            <a:ext uri="{FF2B5EF4-FFF2-40B4-BE49-F238E27FC236}">
              <a16:creationId xmlns:a16="http://schemas.microsoft.com/office/drawing/2014/main" id="{B50B5AEB-91DD-44EC-B9E8-8DD76394D023}"/>
            </a:ext>
          </a:extLst>
        </xdr:cNvPr>
        <xdr:cNvSpPr txBox="1"/>
      </xdr:nvSpPr>
      <xdr:spPr>
        <a:xfrm>
          <a:off x="19310427" y="1358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107059</xdr:rowOff>
    </xdr:from>
    <xdr:ext cx="469744" cy="259045"/>
    <xdr:sp macro="" textlink="">
      <xdr:nvSpPr>
        <xdr:cNvPr id="534" name="n_4mainValue【消防施設】&#10;一人当たり面積">
          <a:extLst>
            <a:ext uri="{FF2B5EF4-FFF2-40B4-BE49-F238E27FC236}">
              <a16:creationId xmlns:a16="http://schemas.microsoft.com/office/drawing/2014/main" id="{B5EDC675-5411-4316-A5B1-2C62014586EE}"/>
            </a:ext>
          </a:extLst>
        </xdr:cNvPr>
        <xdr:cNvSpPr txBox="1"/>
      </xdr:nvSpPr>
      <xdr:spPr>
        <a:xfrm>
          <a:off x="18421427" y="139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a:extLst>
            <a:ext uri="{FF2B5EF4-FFF2-40B4-BE49-F238E27FC236}">
              <a16:creationId xmlns:a16="http://schemas.microsoft.com/office/drawing/2014/main" id="{EE80798E-9A8E-4C64-9AD8-5CC1231EF04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a:extLst>
            <a:ext uri="{FF2B5EF4-FFF2-40B4-BE49-F238E27FC236}">
              <a16:creationId xmlns:a16="http://schemas.microsoft.com/office/drawing/2014/main" id="{17C399C6-3DEA-4CD9-BBD3-21CBA01AC91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a:extLst>
            <a:ext uri="{FF2B5EF4-FFF2-40B4-BE49-F238E27FC236}">
              <a16:creationId xmlns:a16="http://schemas.microsoft.com/office/drawing/2014/main" id="{093A1E81-DFB4-40ED-8DF4-F037BEC926D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a:extLst>
            <a:ext uri="{FF2B5EF4-FFF2-40B4-BE49-F238E27FC236}">
              <a16:creationId xmlns:a16="http://schemas.microsoft.com/office/drawing/2014/main" id="{E4010292-04C1-4259-B6E8-7C7DD792769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a:extLst>
            <a:ext uri="{FF2B5EF4-FFF2-40B4-BE49-F238E27FC236}">
              <a16:creationId xmlns:a16="http://schemas.microsoft.com/office/drawing/2014/main" id="{5A54AE62-DCF4-4EFE-88E8-B1AA1303D28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a:extLst>
            <a:ext uri="{FF2B5EF4-FFF2-40B4-BE49-F238E27FC236}">
              <a16:creationId xmlns:a16="http://schemas.microsoft.com/office/drawing/2014/main" id="{A7FDE65E-3105-42AE-AEF9-452FB7A9084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a:extLst>
            <a:ext uri="{FF2B5EF4-FFF2-40B4-BE49-F238E27FC236}">
              <a16:creationId xmlns:a16="http://schemas.microsoft.com/office/drawing/2014/main" id="{3B0C0F7E-F4CD-4749-AB53-4E708B3A174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a:extLst>
            <a:ext uri="{FF2B5EF4-FFF2-40B4-BE49-F238E27FC236}">
              <a16:creationId xmlns:a16="http://schemas.microsoft.com/office/drawing/2014/main" id="{64BBF79C-AA42-4840-9383-707359CC237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a:extLst>
            <a:ext uri="{FF2B5EF4-FFF2-40B4-BE49-F238E27FC236}">
              <a16:creationId xmlns:a16="http://schemas.microsoft.com/office/drawing/2014/main" id="{7007AD51-9673-463B-842E-42BCD0B03F6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a:extLst>
            <a:ext uri="{FF2B5EF4-FFF2-40B4-BE49-F238E27FC236}">
              <a16:creationId xmlns:a16="http://schemas.microsoft.com/office/drawing/2014/main" id="{B731B187-DC7B-4292-8D0A-A1E3C7E2183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5" name="テキスト ボックス 544">
          <a:extLst>
            <a:ext uri="{FF2B5EF4-FFF2-40B4-BE49-F238E27FC236}">
              <a16:creationId xmlns:a16="http://schemas.microsoft.com/office/drawing/2014/main" id="{B7894082-2FEA-4CE7-AC1B-11C2EF7E30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6" name="直線コネクタ 545">
          <a:extLst>
            <a:ext uri="{FF2B5EF4-FFF2-40B4-BE49-F238E27FC236}">
              <a16:creationId xmlns:a16="http://schemas.microsoft.com/office/drawing/2014/main" id="{2ADB4472-54AC-4593-9AC4-7BAC17F9C38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7" name="テキスト ボックス 546">
          <a:extLst>
            <a:ext uri="{FF2B5EF4-FFF2-40B4-BE49-F238E27FC236}">
              <a16:creationId xmlns:a16="http://schemas.microsoft.com/office/drawing/2014/main" id="{CFAF71A4-7A6D-4501-9166-8D6B6958635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8" name="直線コネクタ 547">
          <a:extLst>
            <a:ext uri="{FF2B5EF4-FFF2-40B4-BE49-F238E27FC236}">
              <a16:creationId xmlns:a16="http://schemas.microsoft.com/office/drawing/2014/main" id="{C26B7A13-F037-4812-8C3D-EEFFB81055B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9" name="テキスト ボックス 548">
          <a:extLst>
            <a:ext uri="{FF2B5EF4-FFF2-40B4-BE49-F238E27FC236}">
              <a16:creationId xmlns:a16="http://schemas.microsoft.com/office/drawing/2014/main" id="{6C0ED648-16FA-4F80-A011-C3A2580560B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0" name="直線コネクタ 549">
          <a:extLst>
            <a:ext uri="{FF2B5EF4-FFF2-40B4-BE49-F238E27FC236}">
              <a16:creationId xmlns:a16="http://schemas.microsoft.com/office/drawing/2014/main" id="{E622B76D-9291-42E8-A0A3-6EF132E1A80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1" name="テキスト ボックス 550">
          <a:extLst>
            <a:ext uri="{FF2B5EF4-FFF2-40B4-BE49-F238E27FC236}">
              <a16:creationId xmlns:a16="http://schemas.microsoft.com/office/drawing/2014/main" id="{3A79BF6A-3096-41B4-AC32-24A096370BD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2" name="直線コネクタ 551">
          <a:extLst>
            <a:ext uri="{FF2B5EF4-FFF2-40B4-BE49-F238E27FC236}">
              <a16:creationId xmlns:a16="http://schemas.microsoft.com/office/drawing/2014/main" id="{E67EB437-45FD-4F30-9A06-BFCA05E6C8A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3" name="テキスト ボックス 552">
          <a:extLst>
            <a:ext uri="{FF2B5EF4-FFF2-40B4-BE49-F238E27FC236}">
              <a16:creationId xmlns:a16="http://schemas.microsoft.com/office/drawing/2014/main" id="{74E721A1-FF13-4803-8463-6680C0FCD3B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4" name="直線コネクタ 553">
          <a:extLst>
            <a:ext uri="{FF2B5EF4-FFF2-40B4-BE49-F238E27FC236}">
              <a16:creationId xmlns:a16="http://schemas.microsoft.com/office/drawing/2014/main" id="{A110D8F0-07EA-4D5B-988C-212DF0BD488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5" name="テキスト ボックス 554">
          <a:extLst>
            <a:ext uri="{FF2B5EF4-FFF2-40B4-BE49-F238E27FC236}">
              <a16:creationId xmlns:a16="http://schemas.microsoft.com/office/drawing/2014/main" id="{22D9493C-481D-4E46-BC9B-CA38B5C5724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6" name="直線コネクタ 555">
          <a:extLst>
            <a:ext uri="{FF2B5EF4-FFF2-40B4-BE49-F238E27FC236}">
              <a16:creationId xmlns:a16="http://schemas.microsoft.com/office/drawing/2014/main" id="{C0E39F94-2ECD-4013-9E69-26B01384795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7" name="テキスト ボックス 556">
          <a:extLst>
            <a:ext uri="{FF2B5EF4-FFF2-40B4-BE49-F238E27FC236}">
              <a16:creationId xmlns:a16="http://schemas.microsoft.com/office/drawing/2014/main" id="{F901F206-3798-4A0E-A531-C827A606540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a:extLst>
            <a:ext uri="{FF2B5EF4-FFF2-40B4-BE49-F238E27FC236}">
              <a16:creationId xmlns:a16="http://schemas.microsoft.com/office/drawing/2014/main" id="{2B68B5A2-DFF1-44A8-8EBA-EC9A676DB04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庁舎】&#10;有形固定資産減価償却率グラフ枠">
          <a:extLst>
            <a:ext uri="{FF2B5EF4-FFF2-40B4-BE49-F238E27FC236}">
              <a16:creationId xmlns:a16="http://schemas.microsoft.com/office/drawing/2014/main" id="{FAF3649E-2726-48C5-A1DE-0165BEBBD60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560" name="直線コネクタ 559">
          <a:extLst>
            <a:ext uri="{FF2B5EF4-FFF2-40B4-BE49-F238E27FC236}">
              <a16:creationId xmlns:a16="http://schemas.microsoft.com/office/drawing/2014/main" id="{200F7B3C-1A78-4EF7-8C99-655E1DE7D442}"/>
            </a:ext>
          </a:extLst>
        </xdr:cNvPr>
        <xdr:cNvCxnSpPr/>
      </xdr:nvCxnSpPr>
      <xdr:spPr>
        <a:xfrm flipV="1">
          <a:off x="16318864" y="172832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561" name="【庁舎】&#10;有形固定資産減価償却率最小値テキスト">
          <a:extLst>
            <a:ext uri="{FF2B5EF4-FFF2-40B4-BE49-F238E27FC236}">
              <a16:creationId xmlns:a16="http://schemas.microsoft.com/office/drawing/2014/main" id="{B155EA71-37CA-4B01-84B8-2A5DCBFE304D}"/>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562" name="直線コネクタ 561">
          <a:extLst>
            <a:ext uri="{FF2B5EF4-FFF2-40B4-BE49-F238E27FC236}">
              <a16:creationId xmlns:a16="http://schemas.microsoft.com/office/drawing/2014/main" id="{0194A8D1-E915-4D3D-9E72-3405E8967CEF}"/>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563" name="【庁舎】&#10;有形固定資産減価償却率最大値テキスト">
          <a:extLst>
            <a:ext uri="{FF2B5EF4-FFF2-40B4-BE49-F238E27FC236}">
              <a16:creationId xmlns:a16="http://schemas.microsoft.com/office/drawing/2014/main" id="{7E17AC19-1DB5-44C9-AD07-FC4ECE4E8A6C}"/>
            </a:ext>
          </a:extLst>
        </xdr:cNvPr>
        <xdr:cNvSpPr txBox="1"/>
      </xdr:nvSpPr>
      <xdr:spPr>
        <a:xfrm>
          <a:off x="16357600" y="1705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564" name="直線コネクタ 563">
          <a:extLst>
            <a:ext uri="{FF2B5EF4-FFF2-40B4-BE49-F238E27FC236}">
              <a16:creationId xmlns:a16="http://schemas.microsoft.com/office/drawing/2014/main" id="{A5050541-99E2-4DA1-AE1D-86EDA84B9C17}"/>
            </a:ext>
          </a:extLst>
        </xdr:cNvPr>
        <xdr:cNvCxnSpPr/>
      </xdr:nvCxnSpPr>
      <xdr:spPr>
        <a:xfrm>
          <a:off x="16230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118490</xdr:rowOff>
    </xdr:from>
    <xdr:ext cx="405111" cy="259045"/>
    <xdr:sp macro="" textlink="">
      <xdr:nvSpPr>
        <xdr:cNvPr id="565" name="【庁舎】&#10;有形固定資産減価償却率平均値テキスト">
          <a:extLst>
            <a:ext uri="{FF2B5EF4-FFF2-40B4-BE49-F238E27FC236}">
              <a16:creationId xmlns:a16="http://schemas.microsoft.com/office/drawing/2014/main" id="{61CF18AB-4A2F-47B1-8586-EB6609F21D25}"/>
            </a:ext>
          </a:extLst>
        </xdr:cNvPr>
        <xdr:cNvSpPr txBox="1"/>
      </xdr:nvSpPr>
      <xdr:spPr>
        <a:xfrm>
          <a:off x="16357600" y="1794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566" name="フローチャート: 判断 565">
          <a:extLst>
            <a:ext uri="{FF2B5EF4-FFF2-40B4-BE49-F238E27FC236}">
              <a16:creationId xmlns:a16="http://schemas.microsoft.com/office/drawing/2014/main" id="{11AF1E2A-95CD-4E6D-A6CC-DBB8987A8536}"/>
            </a:ext>
          </a:extLst>
        </xdr:cNvPr>
        <xdr:cNvSpPr/>
      </xdr:nvSpPr>
      <xdr:spPr>
        <a:xfrm>
          <a:off x="162687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567" name="フローチャート: 判断 566">
          <a:extLst>
            <a:ext uri="{FF2B5EF4-FFF2-40B4-BE49-F238E27FC236}">
              <a16:creationId xmlns:a16="http://schemas.microsoft.com/office/drawing/2014/main" id="{005E627B-AA29-4D1A-9539-AB2E09ED639B}"/>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568" name="フローチャート: 判断 567">
          <a:extLst>
            <a:ext uri="{FF2B5EF4-FFF2-40B4-BE49-F238E27FC236}">
              <a16:creationId xmlns:a16="http://schemas.microsoft.com/office/drawing/2014/main" id="{FBBAB3EE-1313-4C47-8E56-EA1C27E187E9}"/>
            </a:ext>
          </a:extLst>
        </xdr:cNvPr>
        <xdr:cNvSpPr/>
      </xdr:nvSpPr>
      <xdr:spPr>
        <a:xfrm>
          <a:off x="14541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569" name="フローチャート: 判断 568">
          <a:extLst>
            <a:ext uri="{FF2B5EF4-FFF2-40B4-BE49-F238E27FC236}">
              <a16:creationId xmlns:a16="http://schemas.microsoft.com/office/drawing/2014/main" id="{0009D0E0-511C-4DE8-96CA-A267C2730F29}"/>
            </a:ext>
          </a:extLst>
        </xdr:cNvPr>
        <xdr:cNvSpPr/>
      </xdr:nvSpPr>
      <xdr:spPr>
        <a:xfrm>
          <a:off x="13652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570" name="フローチャート: 判断 569">
          <a:extLst>
            <a:ext uri="{FF2B5EF4-FFF2-40B4-BE49-F238E27FC236}">
              <a16:creationId xmlns:a16="http://schemas.microsoft.com/office/drawing/2014/main" id="{AE035C36-60E8-4507-A445-5298F5775A77}"/>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5C23C856-AC44-4BD4-9057-07382C28045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EA0FE596-E514-430A-9D12-86B28980492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4C4DD8BE-C05E-4E4C-9745-DEECAE4BED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E75C042F-A413-471B-ACA6-3D7704D3B59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BAB06CB6-BE61-4E0F-A62D-40A7DB9DDAE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151130</xdr:rowOff>
    </xdr:from>
    <xdr:to>
      <xdr:col>85</xdr:col>
      <xdr:colOff>177800</xdr:colOff>
      <xdr:row>109</xdr:row>
      <xdr:rowOff>81280</xdr:rowOff>
    </xdr:to>
    <xdr:sp macro="" textlink="">
      <xdr:nvSpPr>
        <xdr:cNvPr id="576" name="楕円 575">
          <a:extLst>
            <a:ext uri="{FF2B5EF4-FFF2-40B4-BE49-F238E27FC236}">
              <a16:creationId xmlns:a16="http://schemas.microsoft.com/office/drawing/2014/main" id="{3FABA007-C414-4B14-9C70-7517370993CF}"/>
            </a:ext>
          </a:extLst>
        </xdr:cNvPr>
        <xdr:cNvSpPr/>
      </xdr:nvSpPr>
      <xdr:spPr>
        <a:xfrm>
          <a:off x="16268700" y="186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66057</xdr:rowOff>
    </xdr:from>
    <xdr:ext cx="405111" cy="259045"/>
    <xdr:sp macro="" textlink="">
      <xdr:nvSpPr>
        <xdr:cNvPr id="577" name="【庁舎】&#10;有形固定資産減価償却率該当値テキスト">
          <a:extLst>
            <a:ext uri="{FF2B5EF4-FFF2-40B4-BE49-F238E27FC236}">
              <a16:creationId xmlns:a16="http://schemas.microsoft.com/office/drawing/2014/main" id="{D09C3774-57F6-4F69-B313-F1BE286C87D9}"/>
            </a:ext>
          </a:extLst>
        </xdr:cNvPr>
        <xdr:cNvSpPr txBox="1"/>
      </xdr:nvSpPr>
      <xdr:spPr>
        <a:xfrm>
          <a:off x="16357600" y="185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151130</xdr:rowOff>
    </xdr:from>
    <xdr:to>
      <xdr:col>81</xdr:col>
      <xdr:colOff>101600</xdr:colOff>
      <xdr:row>109</xdr:row>
      <xdr:rowOff>81280</xdr:rowOff>
    </xdr:to>
    <xdr:sp macro="" textlink="">
      <xdr:nvSpPr>
        <xdr:cNvPr id="578" name="楕円 577">
          <a:extLst>
            <a:ext uri="{FF2B5EF4-FFF2-40B4-BE49-F238E27FC236}">
              <a16:creationId xmlns:a16="http://schemas.microsoft.com/office/drawing/2014/main" id="{E1C80D83-BFEE-46CC-8ED8-5B20DC52B189}"/>
            </a:ext>
          </a:extLst>
        </xdr:cNvPr>
        <xdr:cNvSpPr/>
      </xdr:nvSpPr>
      <xdr:spPr>
        <a:xfrm>
          <a:off x="15430500" y="186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30480</xdr:rowOff>
    </xdr:from>
    <xdr:to>
      <xdr:col>85</xdr:col>
      <xdr:colOff>127000</xdr:colOff>
      <xdr:row>109</xdr:row>
      <xdr:rowOff>30480</xdr:rowOff>
    </xdr:to>
    <xdr:cxnSp macro="">
      <xdr:nvCxnSpPr>
        <xdr:cNvPr id="579" name="直線コネクタ 578">
          <a:extLst>
            <a:ext uri="{FF2B5EF4-FFF2-40B4-BE49-F238E27FC236}">
              <a16:creationId xmlns:a16="http://schemas.microsoft.com/office/drawing/2014/main" id="{A638427E-A27F-4A43-AFDB-A636172AC5E0}"/>
            </a:ext>
          </a:extLst>
        </xdr:cNvPr>
        <xdr:cNvCxnSpPr/>
      </xdr:nvCxnSpPr>
      <xdr:spPr>
        <a:xfrm>
          <a:off x="15481300" y="187185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151130</xdr:rowOff>
    </xdr:from>
    <xdr:to>
      <xdr:col>76</xdr:col>
      <xdr:colOff>165100</xdr:colOff>
      <xdr:row>109</xdr:row>
      <xdr:rowOff>81280</xdr:rowOff>
    </xdr:to>
    <xdr:sp macro="" textlink="">
      <xdr:nvSpPr>
        <xdr:cNvPr id="580" name="楕円 579">
          <a:extLst>
            <a:ext uri="{FF2B5EF4-FFF2-40B4-BE49-F238E27FC236}">
              <a16:creationId xmlns:a16="http://schemas.microsoft.com/office/drawing/2014/main" id="{E80579DF-74B0-41A3-AB64-124D8FF4CAF5}"/>
            </a:ext>
          </a:extLst>
        </xdr:cNvPr>
        <xdr:cNvSpPr/>
      </xdr:nvSpPr>
      <xdr:spPr>
        <a:xfrm>
          <a:off x="14541500" y="186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30480</xdr:rowOff>
    </xdr:from>
    <xdr:to>
      <xdr:col>81</xdr:col>
      <xdr:colOff>50800</xdr:colOff>
      <xdr:row>109</xdr:row>
      <xdr:rowOff>30480</xdr:rowOff>
    </xdr:to>
    <xdr:cxnSp macro="">
      <xdr:nvCxnSpPr>
        <xdr:cNvPr id="581" name="直線コネクタ 580">
          <a:extLst>
            <a:ext uri="{FF2B5EF4-FFF2-40B4-BE49-F238E27FC236}">
              <a16:creationId xmlns:a16="http://schemas.microsoft.com/office/drawing/2014/main" id="{59A29929-ED70-4A77-B653-3EA0C56EB713}"/>
            </a:ext>
          </a:extLst>
        </xdr:cNvPr>
        <xdr:cNvCxnSpPr/>
      </xdr:nvCxnSpPr>
      <xdr:spPr>
        <a:xfrm>
          <a:off x="14592300" y="18718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151130</xdr:rowOff>
    </xdr:from>
    <xdr:to>
      <xdr:col>72</xdr:col>
      <xdr:colOff>38100</xdr:colOff>
      <xdr:row>109</xdr:row>
      <xdr:rowOff>81280</xdr:rowOff>
    </xdr:to>
    <xdr:sp macro="" textlink="">
      <xdr:nvSpPr>
        <xdr:cNvPr id="582" name="楕円 581">
          <a:extLst>
            <a:ext uri="{FF2B5EF4-FFF2-40B4-BE49-F238E27FC236}">
              <a16:creationId xmlns:a16="http://schemas.microsoft.com/office/drawing/2014/main" id="{1A170865-E7DB-47BC-9AFF-EB96033A8B2D}"/>
            </a:ext>
          </a:extLst>
        </xdr:cNvPr>
        <xdr:cNvSpPr/>
      </xdr:nvSpPr>
      <xdr:spPr>
        <a:xfrm>
          <a:off x="13652500" y="186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30480</xdr:rowOff>
    </xdr:from>
    <xdr:to>
      <xdr:col>76</xdr:col>
      <xdr:colOff>114300</xdr:colOff>
      <xdr:row>109</xdr:row>
      <xdr:rowOff>30480</xdr:rowOff>
    </xdr:to>
    <xdr:cxnSp macro="">
      <xdr:nvCxnSpPr>
        <xdr:cNvPr id="583" name="直線コネクタ 582">
          <a:extLst>
            <a:ext uri="{FF2B5EF4-FFF2-40B4-BE49-F238E27FC236}">
              <a16:creationId xmlns:a16="http://schemas.microsoft.com/office/drawing/2014/main" id="{FCDC9637-F709-4435-BDF2-B17A9EB8E053}"/>
            </a:ext>
          </a:extLst>
        </xdr:cNvPr>
        <xdr:cNvCxnSpPr/>
      </xdr:nvCxnSpPr>
      <xdr:spPr>
        <a:xfrm>
          <a:off x="13703300" y="18718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584" name="楕円 583">
          <a:extLst>
            <a:ext uri="{FF2B5EF4-FFF2-40B4-BE49-F238E27FC236}">
              <a16:creationId xmlns:a16="http://schemas.microsoft.com/office/drawing/2014/main" id="{D26F00CE-D96F-453B-BE2D-218A6A942FC9}"/>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30480</xdr:rowOff>
    </xdr:from>
    <xdr:to>
      <xdr:col>71</xdr:col>
      <xdr:colOff>177800</xdr:colOff>
      <xdr:row>109</xdr:row>
      <xdr:rowOff>35379</xdr:rowOff>
    </xdr:to>
    <xdr:cxnSp macro="">
      <xdr:nvCxnSpPr>
        <xdr:cNvPr id="585" name="直線コネクタ 584">
          <a:extLst>
            <a:ext uri="{FF2B5EF4-FFF2-40B4-BE49-F238E27FC236}">
              <a16:creationId xmlns:a16="http://schemas.microsoft.com/office/drawing/2014/main" id="{3CDF9F4C-E519-42E0-9D85-97298A9DB47E}"/>
            </a:ext>
          </a:extLst>
        </xdr:cNvPr>
        <xdr:cNvCxnSpPr/>
      </xdr:nvCxnSpPr>
      <xdr:spPr>
        <a:xfrm flipV="1">
          <a:off x="12814300" y="187185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586" name="n_1aveValue【庁舎】&#10;有形固定資産減価償却率">
          <a:extLst>
            <a:ext uri="{FF2B5EF4-FFF2-40B4-BE49-F238E27FC236}">
              <a16:creationId xmlns:a16="http://schemas.microsoft.com/office/drawing/2014/main" id="{41E9CC70-E5B8-48F2-8225-F85458727C95}"/>
            </a:ext>
          </a:extLst>
        </xdr:cNvPr>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159856</xdr:rowOff>
    </xdr:from>
    <xdr:ext cx="405111" cy="259045"/>
    <xdr:sp macro="" textlink="">
      <xdr:nvSpPr>
        <xdr:cNvPr id="587" name="n_2aveValue【庁舎】&#10;有形固定資産減価償却率">
          <a:extLst>
            <a:ext uri="{FF2B5EF4-FFF2-40B4-BE49-F238E27FC236}">
              <a16:creationId xmlns:a16="http://schemas.microsoft.com/office/drawing/2014/main" id="{F26F442E-4C19-41AB-A7DE-BB7A085F372F}"/>
            </a:ext>
          </a:extLst>
        </xdr:cNvPr>
        <xdr:cNvSpPr txBox="1"/>
      </xdr:nvSpPr>
      <xdr:spPr>
        <a:xfrm>
          <a:off x="14389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588" name="n_3aveValue【庁舎】&#10;有形固定資産減価償却率">
          <a:extLst>
            <a:ext uri="{FF2B5EF4-FFF2-40B4-BE49-F238E27FC236}">
              <a16:creationId xmlns:a16="http://schemas.microsoft.com/office/drawing/2014/main" id="{E1BD35FE-08A4-4357-B899-FBBD68FA70B1}"/>
            </a:ext>
          </a:extLst>
        </xdr:cNvPr>
        <xdr:cNvSpPr txBox="1"/>
      </xdr:nvSpPr>
      <xdr:spPr>
        <a:xfrm>
          <a:off x="13500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589" name="n_4aveValue【庁舎】&#10;有形固定資産減価償却率">
          <a:extLst>
            <a:ext uri="{FF2B5EF4-FFF2-40B4-BE49-F238E27FC236}">
              <a16:creationId xmlns:a16="http://schemas.microsoft.com/office/drawing/2014/main" id="{6B2AF041-A0F9-49AF-8A75-36DEBEC6B9A2}"/>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72407</xdr:rowOff>
    </xdr:from>
    <xdr:ext cx="405111" cy="259045"/>
    <xdr:sp macro="" textlink="">
      <xdr:nvSpPr>
        <xdr:cNvPr id="590" name="n_1mainValue【庁舎】&#10;有形固定資産減価償却率">
          <a:extLst>
            <a:ext uri="{FF2B5EF4-FFF2-40B4-BE49-F238E27FC236}">
              <a16:creationId xmlns:a16="http://schemas.microsoft.com/office/drawing/2014/main" id="{1B36EB5A-43DE-490E-BA2A-445D910DBFAC}"/>
            </a:ext>
          </a:extLst>
        </xdr:cNvPr>
        <xdr:cNvSpPr txBox="1"/>
      </xdr:nvSpPr>
      <xdr:spPr>
        <a:xfrm>
          <a:off x="15266044" y="187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72407</xdr:rowOff>
    </xdr:from>
    <xdr:ext cx="405111" cy="259045"/>
    <xdr:sp macro="" textlink="">
      <xdr:nvSpPr>
        <xdr:cNvPr id="591" name="n_2mainValue【庁舎】&#10;有形固定資産減価償却率">
          <a:extLst>
            <a:ext uri="{FF2B5EF4-FFF2-40B4-BE49-F238E27FC236}">
              <a16:creationId xmlns:a16="http://schemas.microsoft.com/office/drawing/2014/main" id="{5C86CA65-65EE-4AA7-9425-167071EB7B66}"/>
            </a:ext>
          </a:extLst>
        </xdr:cNvPr>
        <xdr:cNvSpPr txBox="1"/>
      </xdr:nvSpPr>
      <xdr:spPr>
        <a:xfrm>
          <a:off x="14389744" y="187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72407</xdr:rowOff>
    </xdr:from>
    <xdr:ext cx="405111" cy="259045"/>
    <xdr:sp macro="" textlink="">
      <xdr:nvSpPr>
        <xdr:cNvPr id="592" name="n_3mainValue【庁舎】&#10;有形固定資産減価償却率">
          <a:extLst>
            <a:ext uri="{FF2B5EF4-FFF2-40B4-BE49-F238E27FC236}">
              <a16:creationId xmlns:a16="http://schemas.microsoft.com/office/drawing/2014/main" id="{AA6FCF9E-3577-4A09-B3B6-299F2A2BD199}"/>
            </a:ext>
          </a:extLst>
        </xdr:cNvPr>
        <xdr:cNvSpPr txBox="1"/>
      </xdr:nvSpPr>
      <xdr:spPr>
        <a:xfrm>
          <a:off x="13500744" y="187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593" name="n_4mainValue【庁舎】&#10;有形固定資産減価償却率">
          <a:extLst>
            <a:ext uri="{FF2B5EF4-FFF2-40B4-BE49-F238E27FC236}">
              <a16:creationId xmlns:a16="http://schemas.microsoft.com/office/drawing/2014/main" id="{44F10AFC-68CD-4E85-9650-30AC3534AEED}"/>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a:extLst>
            <a:ext uri="{FF2B5EF4-FFF2-40B4-BE49-F238E27FC236}">
              <a16:creationId xmlns:a16="http://schemas.microsoft.com/office/drawing/2014/main" id="{9FB46E58-255C-4971-9241-679ACD35EDE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a:extLst>
            <a:ext uri="{FF2B5EF4-FFF2-40B4-BE49-F238E27FC236}">
              <a16:creationId xmlns:a16="http://schemas.microsoft.com/office/drawing/2014/main" id="{6BA17D9A-64A6-41D6-918E-392D542123A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a:extLst>
            <a:ext uri="{FF2B5EF4-FFF2-40B4-BE49-F238E27FC236}">
              <a16:creationId xmlns:a16="http://schemas.microsoft.com/office/drawing/2014/main" id="{CD4E0D7B-0C3B-4C0F-9379-5A9B298FB1F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a:extLst>
            <a:ext uri="{FF2B5EF4-FFF2-40B4-BE49-F238E27FC236}">
              <a16:creationId xmlns:a16="http://schemas.microsoft.com/office/drawing/2014/main" id="{0062F067-430C-4136-9970-9551E648A18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a:extLst>
            <a:ext uri="{FF2B5EF4-FFF2-40B4-BE49-F238E27FC236}">
              <a16:creationId xmlns:a16="http://schemas.microsoft.com/office/drawing/2014/main" id="{6467E08A-90E4-498C-B67D-E171F9D706B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a:extLst>
            <a:ext uri="{FF2B5EF4-FFF2-40B4-BE49-F238E27FC236}">
              <a16:creationId xmlns:a16="http://schemas.microsoft.com/office/drawing/2014/main" id="{89E45AD3-37C6-4204-A961-8086F24A118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a:extLst>
            <a:ext uri="{FF2B5EF4-FFF2-40B4-BE49-F238E27FC236}">
              <a16:creationId xmlns:a16="http://schemas.microsoft.com/office/drawing/2014/main" id="{77308B0D-E140-4DD6-80F4-A150281DE9D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a:extLst>
            <a:ext uri="{FF2B5EF4-FFF2-40B4-BE49-F238E27FC236}">
              <a16:creationId xmlns:a16="http://schemas.microsoft.com/office/drawing/2014/main" id="{9E402FD9-8F92-408F-9F4E-C2B5EB4811B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a:extLst>
            <a:ext uri="{FF2B5EF4-FFF2-40B4-BE49-F238E27FC236}">
              <a16:creationId xmlns:a16="http://schemas.microsoft.com/office/drawing/2014/main" id="{9BFD2118-44C7-4063-9F55-DC5FD48742F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a:extLst>
            <a:ext uri="{FF2B5EF4-FFF2-40B4-BE49-F238E27FC236}">
              <a16:creationId xmlns:a16="http://schemas.microsoft.com/office/drawing/2014/main" id="{A7A06796-F445-4EC5-964B-278F95A4CBD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4" name="直線コネクタ 603">
          <a:extLst>
            <a:ext uri="{FF2B5EF4-FFF2-40B4-BE49-F238E27FC236}">
              <a16:creationId xmlns:a16="http://schemas.microsoft.com/office/drawing/2014/main" id="{25731C29-00E9-4474-9655-1A4DED73ECF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5" name="テキスト ボックス 604">
          <a:extLst>
            <a:ext uri="{FF2B5EF4-FFF2-40B4-BE49-F238E27FC236}">
              <a16:creationId xmlns:a16="http://schemas.microsoft.com/office/drawing/2014/main" id="{8BB563E4-B0F2-4EFF-A53F-4584E168504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6" name="直線コネクタ 605">
          <a:extLst>
            <a:ext uri="{FF2B5EF4-FFF2-40B4-BE49-F238E27FC236}">
              <a16:creationId xmlns:a16="http://schemas.microsoft.com/office/drawing/2014/main" id="{FD7D9FB4-2606-43CF-B9F9-D141C39CF7F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7" name="テキスト ボックス 606">
          <a:extLst>
            <a:ext uri="{FF2B5EF4-FFF2-40B4-BE49-F238E27FC236}">
              <a16:creationId xmlns:a16="http://schemas.microsoft.com/office/drawing/2014/main" id="{F786E641-C3F9-402E-8FF4-A672DF9EC6D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8" name="直線コネクタ 607">
          <a:extLst>
            <a:ext uri="{FF2B5EF4-FFF2-40B4-BE49-F238E27FC236}">
              <a16:creationId xmlns:a16="http://schemas.microsoft.com/office/drawing/2014/main" id="{546E1E1E-BE72-409A-A945-F7B952CF74D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9" name="テキスト ボックス 608">
          <a:extLst>
            <a:ext uri="{FF2B5EF4-FFF2-40B4-BE49-F238E27FC236}">
              <a16:creationId xmlns:a16="http://schemas.microsoft.com/office/drawing/2014/main" id="{C7A1E54E-D9DA-455D-B4C2-CB3ABCF2703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0" name="直線コネクタ 609">
          <a:extLst>
            <a:ext uri="{FF2B5EF4-FFF2-40B4-BE49-F238E27FC236}">
              <a16:creationId xmlns:a16="http://schemas.microsoft.com/office/drawing/2014/main" id="{811BC6FC-D03E-4F59-A988-4055EC345DD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1" name="テキスト ボックス 610">
          <a:extLst>
            <a:ext uri="{FF2B5EF4-FFF2-40B4-BE49-F238E27FC236}">
              <a16:creationId xmlns:a16="http://schemas.microsoft.com/office/drawing/2014/main" id="{99E14F04-9755-40D3-84FC-D43B4F0E45D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2" name="直線コネクタ 611">
          <a:extLst>
            <a:ext uri="{FF2B5EF4-FFF2-40B4-BE49-F238E27FC236}">
              <a16:creationId xmlns:a16="http://schemas.microsoft.com/office/drawing/2014/main" id="{6E05A3F5-D9BE-43AC-A904-18526114181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3" name="テキスト ボックス 612">
          <a:extLst>
            <a:ext uri="{FF2B5EF4-FFF2-40B4-BE49-F238E27FC236}">
              <a16:creationId xmlns:a16="http://schemas.microsoft.com/office/drawing/2014/main" id="{0B258EA8-84D1-4978-AB70-FC3D176797D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4" name="直線コネクタ 613">
          <a:extLst>
            <a:ext uri="{FF2B5EF4-FFF2-40B4-BE49-F238E27FC236}">
              <a16:creationId xmlns:a16="http://schemas.microsoft.com/office/drawing/2014/main" id="{E035075D-4870-44B4-A8BF-09EF696776F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5" name="テキスト ボックス 614">
          <a:extLst>
            <a:ext uri="{FF2B5EF4-FFF2-40B4-BE49-F238E27FC236}">
              <a16:creationId xmlns:a16="http://schemas.microsoft.com/office/drawing/2014/main" id="{5226E268-BAD1-4995-8B5D-F9D308F910C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B0C90204-13AF-46AA-A743-560D1687450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id="{81DBC85A-B00F-48DC-B0D5-5DD3B255DDF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a:extLst>
            <a:ext uri="{FF2B5EF4-FFF2-40B4-BE49-F238E27FC236}">
              <a16:creationId xmlns:a16="http://schemas.microsoft.com/office/drawing/2014/main" id="{453DD309-4245-43A8-A844-BF79AFEB44D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619" name="直線コネクタ 618">
          <a:extLst>
            <a:ext uri="{FF2B5EF4-FFF2-40B4-BE49-F238E27FC236}">
              <a16:creationId xmlns:a16="http://schemas.microsoft.com/office/drawing/2014/main" id="{31CD48A2-DCB0-4240-9F75-FEBA97411B06}"/>
            </a:ext>
          </a:extLst>
        </xdr:cNvPr>
        <xdr:cNvCxnSpPr/>
      </xdr:nvCxnSpPr>
      <xdr:spPr>
        <a:xfrm flipV="1">
          <a:off x="22160864" y="173093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620" name="【庁舎】&#10;一人当たり面積最小値テキスト">
          <a:extLst>
            <a:ext uri="{FF2B5EF4-FFF2-40B4-BE49-F238E27FC236}">
              <a16:creationId xmlns:a16="http://schemas.microsoft.com/office/drawing/2014/main" id="{A5155338-89D9-4A14-B92D-381E24285C94}"/>
            </a:ext>
          </a:extLst>
        </xdr:cNvPr>
        <xdr:cNvSpPr txBox="1"/>
      </xdr:nvSpPr>
      <xdr:spPr>
        <a:xfrm>
          <a:off x="22199600" y="185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621" name="直線コネクタ 620">
          <a:extLst>
            <a:ext uri="{FF2B5EF4-FFF2-40B4-BE49-F238E27FC236}">
              <a16:creationId xmlns:a16="http://schemas.microsoft.com/office/drawing/2014/main" id="{8A088C0E-28B4-46BB-A6F3-5A3902B74700}"/>
            </a:ext>
          </a:extLst>
        </xdr:cNvPr>
        <xdr:cNvCxnSpPr/>
      </xdr:nvCxnSpPr>
      <xdr:spPr>
        <a:xfrm>
          <a:off x="22072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622" name="【庁舎】&#10;一人当たり面積最大値テキスト">
          <a:extLst>
            <a:ext uri="{FF2B5EF4-FFF2-40B4-BE49-F238E27FC236}">
              <a16:creationId xmlns:a16="http://schemas.microsoft.com/office/drawing/2014/main" id="{D6CB5490-731E-4766-9E32-601FE1941DF4}"/>
            </a:ext>
          </a:extLst>
        </xdr:cNvPr>
        <xdr:cNvSpPr txBox="1"/>
      </xdr:nvSpPr>
      <xdr:spPr>
        <a:xfrm>
          <a:off x="22199600" y="1708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623" name="直線コネクタ 622">
          <a:extLst>
            <a:ext uri="{FF2B5EF4-FFF2-40B4-BE49-F238E27FC236}">
              <a16:creationId xmlns:a16="http://schemas.microsoft.com/office/drawing/2014/main" id="{CBD00F04-7CB1-4DB5-8875-4F1BBCDE1E15}"/>
            </a:ext>
          </a:extLst>
        </xdr:cNvPr>
        <xdr:cNvCxnSpPr/>
      </xdr:nvCxnSpPr>
      <xdr:spPr>
        <a:xfrm>
          <a:off x="22072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624" name="【庁舎】&#10;一人当たり面積平均値テキスト">
          <a:extLst>
            <a:ext uri="{FF2B5EF4-FFF2-40B4-BE49-F238E27FC236}">
              <a16:creationId xmlns:a16="http://schemas.microsoft.com/office/drawing/2014/main" id="{2FE45085-0104-4874-9403-CCBDF0A87B5D}"/>
            </a:ext>
          </a:extLst>
        </xdr:cNvPr>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625" name="フローチャート: 判断 624">
          <a:extLst>
            <a:ext uri="{FF2B5EF4-FFF2-40B4-BE49-F238E27FC236}">
              <a16:creationId xmlns:a16="http://schemas.microsoft.com/office/drawing/2014/main" id="{A383411E-3E12-426A-A5AA-43A169459AA2}"/>
            </a:ext>
          </a:extLst>
        </xdr:cNvPr>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626" name="フローチャート: 判断 625">
          <a:extLst>
            <a:ext uri="{FF2B5EF4-FFF2-40B4-BE49-F238E27FC236}">
              <a16:creationId xmlns:a16="http://schemas.microsoft.com/office/drawing/2014/main" id="{98C5886A-8490-44A4-9718-6EA5221C27EC}"/>
            </a:ext>
          </a:extLst>
        </xdr:cNvPr>
        <xdr:cNvSpPr/>
      </xdr:nvSpPr>
      <xdr:spPr>
        <a:xfrm>
          <a:off x="21272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627" name="フローチャート: 判断 626">
          <a:extLst>
            <a:ext uri="{FF2B5EF4-FFF2-40B4-BE49-F238E27FC236}">
              <a16:creationId xmlns:a16="http://schemas.microsoft.com/office/drawing/2014/main" id="{34C6830F-7B40-4857-AE07-8B4E42347701}"/>
            </a:ext>
          </a:extLst>
        </xdr:cNvPr>
        <xdr:cNvSpPr/>
      </xdr:nvSpPr>
      <xdr:spPr>
        <a:xfrm>
          <a:off x="20383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628" name="フローチャート: 判断 627">
          <a:extLst>
            <a:ext uri="{FF2B5EF4-FFF2-40B4-BE49-F238E27FC236}">
              <a16:creationId xmlns:a16="http://schemas.microsoft.com/office/drawing/2014/main" id="{4F80C344-9AAF-4911-8444-424181A40AF6}"/>
            </a:ext>
          </a:extLst>
        </xdr:cNvPr>
        <xdr:cNvSpPr/>
      </xdr:nvSpPr>
      <xdr:spPr>
        <a:xfrm>
          <a:off x="19494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76019</xdr:rowOff>
    </xdr:from>
    <xdr:to>
      <xdr:col>98</xdr:col>
      <xdr:colOff>38100</xdr:colOff>
      <xdr:row>105</xdr:row>
      <xdr:rowOff>6169</xdr:rowOff>
    </xdr:to>
    <xdr:sp macro="" textlink="">
      <xdr:nvSpPr>
        <xdr:cNvPr id="629" name="フローチャート: 判断 628">
          <a:extLst>
            <a:ext uri="{FF2B5EF4-FFF2-40B4-BE49-F238E27FC236}">
              <a16:creationId xmlns:a16="http://schemas.microsoft.com/office/drawing/2014/main" id="{6DEFF46C-0DC0-4AEC-A674-34565E538A71}"/>
            </a:ext>
          </a:extLst>
        </xdr:cNvPr>
        <xdr:cNvSpPr/>
      </xdr:nvSpPr>
      <xdr:spPr>
        <a:xfrm>
          <a:off x="18605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27AAA4A8-EF14-411D-85BC-25E92BAB0DF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5C749F73-D3D4-43F2-AD94-387C1425A25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5F921DD7-C5E0-4A69-8348-0CFB7149118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96F077BB-7A0C-449C-84E5-E82B9281444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5C171598-DA55-4B38-8281-CE47312585D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126637</xdr:rowOff>
    </xdr:from>
    <xdr:to>
      <xdr:col>116</xdr:col>
      <xdr:colOff>114300</xdr:colOff>
      <xdr:row>106</xdr:row>
      <xdr:rowOff>56787</xdr:rowOff>
    </xdr:to>
    <xdr:sp macro="" textlink="">
      <xdr:nvSpPr>
        <xdr:cNvPr id="635" name="楕円 634">
          <a:extLst>
            <a:ext uri="{FF2B5EF4-FFF2-40B4-BE49-F238E27FC236}">
              <a16:creationId xmlns:a16="http://schemas.microsoft.com/office/drawing/2014/main" id="{3F2CAC3D-BF30-4A75-94B6-ED3C14D17537}"/>
            </a:ext>
          </a:extLst>
        </xdr:cNvPr>
        <xdr:cNvSpPr/>
      </xdr:nvSpPr>
      <xdr:spPr>
        <a:xfrm>
          <a:off x="221107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105064</xdr:rowOff>
    </xdr:from>
    <xdr:ext cx="469744" cy="259045"/>
    <xdr:sp macro="" textlink="">
      <xdr:nvSpPr>
        <xdr:cNvPr id="636" name="【庁舎】&#10;一人当たり面積該当値テキスト">
          <a:extLst>
            <a:ext uri="{FF2B5EF4-FFF2-40B4-BE49-F238E27FC236}">
              <a16:creationId xmlns:a16="http://schemas.microsoft.com/office/drawing/2014/main" id="{BFAB69D5-90D0-4D8A-A69F-76AFDF1007EC}"/>
            </a:ext>
          </a:extLst>
        </xdr:cNvPr>
        <xdr:cNvSpPr txBox="1"/>
      </xdr:nvSpPr>
      <xdr:spPr>
        <a:xfrm>
          <a:off x="22199600" y="1810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139700</xdr:rowOff>
    </xdr:from>
    <xdr:to>
      <xdr:col>112</xdr:col>
      <xdr:colOff>38100</xdr:colOff>
      <xdr:row>106</xdr:row>
      <xdr:rowOff>69850</xdr:rowOff>
    </xdr:to>
    <xdr:sp macro="" textlink="">
      <xdr:nvSpPr>
        <xdr:cNvPr id="637" name="楕円 636">
          <a:extLst>
            <a:ext uri="{FF2B5EF4-FFF2-40B4-BE49-F238E27FC236}">
              <a16:creationId xmlns:a16="http://schemas.microsoft.com/office/drawing/2014/main" id="{57BA4598-D253-4389-B302-E6A1C1FF2441}"/>
            </a:ext>
          </a:extLst>
        </xdr:cNvPr>
        <xdr:cNvSpPr/>
      </xdr:nvSpPr>
      <xdr:spPr>
        <a:xfrm>
          <a:off x="2127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5987</xdr:rowOff>
    </xdr:from>
    <xdr:to>
      <xdr:col>116</xdr:col>
      <xdr:colOff>63500</xdr:colOff>
      <xdr:row>106</xdr:row>
      <xdr:rowOff>19050</xdr:rowOff>
    </xdr:to>
    <xdr:cxnSp macro="">
      <xdr:nvCxnSpPr>
        <xdr:cNvPr id="638" name="直線コネクタ 637">
          <a:extLst>
            <a:ext uri="{FF2B5EF4-FFF2-40B4-BE49-F238E27FC236}">
              <a16:creationId xmlns:a16="http://schemas.microsoft.com/office/drawing/2014/main" id="{0DBD52D4-FF12-4674-A061-16118B6F5319}"/>
            </a:ext>
          </a:extLst>
        </xdr:cNvPr>
        <xdr:cNvCxnSpPr/>
      </xdr:nvCxnSpPr>
      <xdr:spPr>
        <a:xfrm flipV="1">
          <a:off x="21323300" y="1817968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39" name="楕円 638">
          <a:extLst>
            <a:ext uri="{FF2B5EF4-FFF2-40B4-BE49-F238E27FC236}">
              <a16:creationId xmlns:a16="http://schemas.microsoft.com/office/drawing/2014/main" id="{386013AE-4B64-4357-B005-171828BC3A6E}"/>
            </a:ext>
          </a:extLst>
        </xdr:cNvPr>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19050</xdr:rowOff>
    </xdr:from>
    <xdr:to>
      <xdr:col>111</xdr:col>
      <xdr:colOff>177800</xdr:colOff>
      <xdr:row>106</xdr:row>
      <xdr:rowOff>30480</xdr:rowOff>
    </xdr:to>
    <xdr:cxnSp macro="">
      <xdr:nvCxnSpPr>
        <xdr:cNvPr id="640" name="直線コネクタ 639">
          <a:extLst>
            <a:ext uri="{FF2B5EF4-FFF2-40B4-BE49-F238E27FC236}">
              <a16:creationId xmlns:a16="http://schemas.microsoft.com/office/drawing/2014/main" id="{E8DD189F-447B-4348-A7CD-EEE865F368B9}"/>
            </a:ext>
          </a:extLst>
        </xdr:cNvPr>
        <xdr:cNvCxnSpPr/>
      </xdr:nvCxnSpPr>
      <xdr:spPr>
        <a:xfrm flipV="1">
          <a:off x="20434300" y="18192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169092</xdr:rowOff>
    </xdr:from>
    <xdr:to>
      <xdr:col>102</xdr:col>
      <xdr:colOff>165100</xdr:colOff>
      <xdr:row>106</xdr:row>
      <xdr:rowOff>99242</xdr:rowOff>
    </xdr:to>
    <xdr:sp macro="" textlink="">
      <xdr:nvSpPr>
        <xdr:cNvPr id="641" name="楕円 640">
          <a:extLst>
            <a:ext uri="{FF2B5EF4-FFF2-40B4-BE49-F238E27FC236}">
              <a16:creationId xmlns:a16="http://schemas.microsoft.com/office/drawing/2014/main" id="{391415B2-8D49-434E-B666-482B925EB7FD}"/>
            </a:ext>
          </a:extLst>
        </xdr:cNvPr>
        <xdr:cNvSpPr/>
      </xdr:nvSpPr>
      <xdr:spPr>
        <a:xfrm>
          <a:off x="19494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48442</xdr:rowOff>
    </xdr:to>
    <xdr:cxnSp macro="">
      <xdr:nvCxnSpPr>
        <xdr:cNvPr id="642" name="直線コネクタ 641">
          <a:extLst>
            <a:ext uri="{FF2B5EF4-FFF2-40B4-BE49-F238E27FC236}">
              <a16:creationId xmlns:a16="http://schemas.microsoft.com/office/drawing/2014/main" id="{4962930E-2006-4C16-B288-F203B26C4CDE}"/>
            </a:ext>
          </a:extLst>
        </xdr:cNvPr>
        <xdr:cNvCxnSpPr/>
      </xdr:nvCxnSpPr>
      <xdr:spPr>
        <a:xfrm flipV="1">
          <a:off x="19545300" y="1820418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92348</xdr:rowOff>
    </xdr:from>
    <xdr:to>
      <xdr:col>98</xdr:col>
      <xdr:colOff>38100</xdr:colOff>
      <xdr:row>107</xdr:row>
      <xdr:rowOff>22498</xdr:rowOff>
    </xdr:to>
    <xdr:sp macro="" textlink="">
      <xdr:nvSpPr>
        <xdr:cNvPr id="643" name="楕円 642">
          <a:extLst>
            <a:ext uri="{FF2B5EF4-FFF2-40B4-BE49-F238E27FC236}">
              <a16:creationId xmlns:a16="http://schemas.microsoft.com/office/drawing/2014/main" id="{5A115358-3530-4B57-8448-BEBCB198F0A8}"/>
            </a:ext>
          </a:extLst>
        </xdr:cNvPr>
        <xdr:cNvSpPr/>
      </xdr:nvSpPr>
      <xdr:spPr>
        <a:xfrm>
          <a:off x="18605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48442</xdr:rowOff>
    </xdr:from>
    <xdr:to>
      <xdr:col>102</xdr:col>
      <xdr:colOff>114300</xdr:colOff>
      <xdr:row>106</xdr:row>
      <xdr:rowOff>143148</xdr:rowOff>
    </xdr:to>
    <xdr:cxnSp macro="">
      <xdr:nvCxnSpPr>
        <xdr:cNvPr id="644" name="直線コネクタ 643">
          <a:extLst>
            <a:ext uri="{FF2B5EF4-FFF2-40B4-BE49-F238E27FC236}">
              <a16:creationId xmlns:a16="http://schemas.microsoft.com/office/drawing/2014/main" id="{9761A456-182D-475A-9196-9657068D7C2C}"/>
            </a:ext>
          </a:extLst>
        </xdr:cNvPr>
        <xdr:cNvCxnSpPr/>
      </xdr:nvCxnSpPr>
      <xdr:spPr>
        <a:xfrm flipV="1">
          <a:off x="18656300" y="18222142"/>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71682</xdr:rowOff>
    </xdr:from>
    <xdr:ext cx="469744" cy="259045"/>
    <xdr:sp macro="" textlink="">
      <xdr:nvSpPr>
        <xdr:cNvPr id="645" name="n_1aveValue【庁舎】&#10;一人当たり面積">
          <a:extLst>
            <a:ext uri="{FF2B5EF4-FFF2-40B4-BE49-F238E27FC236}">
              <a16:creationId xmlns:a16="http://schemas.microsoft.com/office/drawing/2014/main" id="{7C430036-B083-449B-A511-87A68EB025AC}"/>
            </a:ext>
          </a:extLst>
        </xdr:cNvPr>
        <xdr:cNvSpPr txBox="1"/>
      </xdr:nvSpPr>
      <xdr:spPr>
        <a:xfrm>
          <a:off x="21075727" y="1773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78213</xdr:rowOff>
    </xdr:from>
    <xdr:ext cx="469744" cy="259045"/>
    <xdr:sp macro="" textlink="">
      <xdr:nvSpPr>
        <xdr:cNvPr id="646" name="n_2aveValue【庁舎】&#10;一人当たり面積">
          <a:extLst>
            <a:ext uri="{FF2B5EF4-FFF2-40B4-BE49-F238E27FC236}">
              <a16:creationId xmlns:a16="http://schemas.microsoft.com/office/drawing/2014/main" id="{0D54F6B0-F182-40A5-9947-3FB93BBBAF19}"/>
            </a:ext>
          </a:extLst>
        </xdr:cNvPr>
        <xdr:cNvSpPr txBox="1"/>
      </xdr:nvSpPr>
      <xdr:spPr>
        <a:xfrm>
          <a:off x="20199427" y="1773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84745</xdr:rowOff>
    </xdr:from>
    <xdr:ext cx="469744" cy="259045"/>
    <xdr:sp macro="" textlink="">
      <xdr:nvSpPr>
        <xdr:cNvPr id="647" name="n_3aveValue【庁舎】&#10;一人当たり面積">
          <a:extLst>
            <a:ext uri="{FF2B5EF4-FFF2-40B4-BE49-F238E27FC236}">
              <a16:creationId xmlns:a16="http://schemas.microsoft.com/office/drawing/2014/main" id="{3FB7B6F7-9FDF-4240-9911-662B85428DC7}"/>
            </a:ext>
          </a:extLst>
        </xdr:cNvPr>
        <xdr:cNvSpPr txBox="1"/>
      </xdr:nvSpPr>
      <xdr:spPr>
        <a:xfrm>
          <a:off x="19310427" y="1774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22696</xdr:rowOff>
    </xdr:from>
    <xdr:ext cx="469744" cy="259045"/>
    <xdr:sp macro="" textlink="">
      <xdr:nvSpPr>
        <xdr:cNvPr id="648" name="n_4aveValue【庁舎】&#10;一人当たり面積">
          <a:extLst>
            <a:ext uri="{FF2B5EF4-FFF2-40B4-BE49-F238E27FC236}">
              <a16:creationId xmlns:a16="http://schemas.microsoft.com/office/drawing/2014/main" id="{C543E617-24B6-40E8-A569-A05E3B228D45}"/>
            </a:ext>
          </a:extLst>
        </xdr:cNvPr>
        <xdr:cNvSpPr txBox="1"/>
      </xdr:nvSpPr>
      <xdr:spPr>
        <a:xfrm>
          <a:off x="18421427" y="176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60977</xdr:rowOff>
    </xdr:from>
    <xdr:ext cx="469744" cy="259045"/>
    <xdr:sp macro="" textlink="">
      <xdr:nvSpPr>
        <xdr:cNvPr id="649" name="n_1mainValue【庁舎】&#10;一人当たり面積">
          <a:extLst>
            <a:ext uri="{FF2B5EF4-FFF2-40B4-BE49-F238E27FC236}">
              <a16:creationId xmlns:a16="http://schemas.microsoft.com/office/drawing/2014/main" id="{929EE632-03E4-4B59-9AB9-24402B4902B1}"/>
            </a:ext>
          </a:extLst>
        </xdr:cNvPr>
        <xdr:cNvSpPr txBox="1"/>
      </xdr:nvSpPr>
      <xdr:spPr>
        <a:xfrm>
          <a:off x="210757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650" name="n_2mainValue【庁舎】&#10;一人当たり面積">
          <a:extLst>
            <a:ext uri="{FF2B5EF4-FFF2-40B4-BE49-F238E27FC236}">
              <a16:creationId xmlns:a16="http://schemas.microsoft.com/office/drawing/2014/main" id="{FEE3BED1-7724-4BBD-A399-4C21750BEC3A}"/>
            </a:ext>
          </a:extLst>
        </xdr:cNvPr>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90369</xdr:rowOff>
    </xdr:from>
    <xdr:ext cx="469744" cy="259045"/>
    <xdr:sp macro="" textlink="">
      <xdr:nvSpPr>
        <xdr:cNvPr id="651" name="n_3mainValue【庁舎】&#10;一人当たり面積">
          <a:extLst>
            <a:ext uri="{FF2B5EF4-FFF2-40B4-BE49-F238E27FC236}">
              <a16:creationId xmlns:a16="http://schemas.microsoft.com/office/drawing/2014/main" id="{755E6196-8228-4B69-BFD7-A5001630C05E}"/>
            </a:ext>
          </a:extLst>
        </xdr:cNvPr>
        <xdr:cNvSpPr txBox="1"/>
      </xdr:nvSpPr>
      <xdr:spPr>
        <a:xfrm>
          <a:off x="19310427" y="182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13625</xdr:rowOff>
    </xdr:from>
    <xdr:ext cx="469744" cy="259045"/>
    <xdr:sp macro="" textlink="">
      <xdr:nvSpPr>
        <xdr:cNvPr id="652" name="n_4mainValue【庁舎】&#10;一人当たり面積">
          <a:extLst>
            <a:ext uri="{FF2B5EF4-FFF2-40B4-BE49-F238E27FC236}">
              <a16:creationId xmlns:a16="http://schemas.microsoft.com/office/drawing/2014/main" id="{DE77FEBC-DE7B-40BF-BF20-82EC3AD835E7}"/>
            </a:ext>
          </a:extLst>
        </xdr:cNvPr>
        <xdr:cNvSpPr txBox="1"/>
      </xdr:nvSpPr>
      <xdr:spPr>
        <a:xfrm>
          <a:off x="18421427" y="1835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2169C47C-C6A8-48D4-8531-1662FF2652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34A25E81-9BB1-4B39-A357-99FC5882443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B3E2B0DF-FA2E-49C3-9FE5-1ED6C5551C9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年度に更新した消防</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を除き、ほぼどの施設においても有形固定資産減価償却率は類似団体平均より高い傾向にあるが、庁舎については今後行われる本庁舎の更新により大幅に下がる見込みである。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青森県平内町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9,948
9,894
217.09
7,717,177
7,482,144
199,244
4,464,966
7,818,353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５</a:t>
          </a:r>
          <a:r>
            <a:rPr kumimoji="1" lang="ja-JP" altLang="ja-JP" sz="1050" b="0" i="0" baseline="0">
              <a:solidFill>
                <a:schemeClr val="dk1"/>
              </a:solidFill>
              <a:effectLst/>
              <a:latin typeface="+mn-lt"/>
              <a:ea typeface="+mn-ea"/>
              <a:cs typeface="+mn-cs"/>
            </a:rPr>
            <a:t>年度の指数については昨年度</a:t>
          </a:r>
          <a:r>
            <a:rPr kumimoji="1" lang="ja-JP" altLang="en-US" sz="1050" b="0" i="0" baseline="0">
              <a:solidFill>
                <a:schemeClr val="dk1"/>
              </a:solidFill>
              <a:effectLst/>
              <a:latin typeface="+mn-lt"/>
              <a:ea typeface="+mn-ea"/>
              <a:cs typeface="+mn-cs"/>
            </a:rPr>
            <a:t>と同指数であったが、</a:t>
          </a:r>
          <a:r>
            <a:rPr kumimoji="1" lang="ja-JP" altLang="ja-JP" sz="1050" b="0" i="0" baseline="0">
              <a:solidFill>
                <a:schemeClr val="dk1"/>
              </a:solidFill>
              <a:effectLst/>
              <a:latin typeface="+mn-lt"/>
              <a:ea typeface="+mn-ea"/>
              <a:cs typeface="+mn-cs"/>
            </a:rPr>
            <a:t>類似団体平均と比較すると引き続き下回った状態で推移している。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a:t>
          </a:r>
          <a:r>
            <a:rPr kumimoji="1" lang="ja-JP" altLang="en-US" sz="1050" b="0" i="0" baseline="0">
              <a:solidFill>
                <a:schemeClr val="dk1"/>
              </a:solidFill>
              <a:effectLst/>
              <a:latin typeface="+mn-lt"/>
              <a:ea typeface="+mn-ea"/>
              <a:cs typeface="+mn-cs"/>
            </a:rPr>
            <a:t>５</a:t>
          </a:r>
          <a:r>
            <a:rPr kumimoji="1" lang="ja-JP" altLang="ja-JP" sz="1050" b="0" i="0" baseline="0">
              <a:solidFill>
                <a:schemeClr val="dk1"/>
              </a:solidFill>
              <a:effectLst/>
              <a:latin typeface="+mn-lt"/>
              <a:ea typeface="+mn-ea"/>
              <a:cs typeface="+mn-cs"/>
            </a:rPr>
            <a:t>年度は、町の基幹産業であるホタテ養殖業は、</a:t>
          </a:r>
          <a:r>
            <a:rPr kumimoji="1" lang="ja-JP" altLang="en-US" sz="1050" b="0" i="0" baseline="0">
              <a:solidFill>
                <a:schemeClr val="dk1"/>
              </a:solidFill>
              <a:effectLst/>
              <a:latin typeface="+mn-lt"/>
              <a:ea typeface="+mn-ea"/>
              <a:cs typeface="+mn-cs"/>
            </a:rPr>
            <a:t>へい死による漁獲量の減はあるものの、価格の上昇により税収はやや上昇傾向となっている。</a:t>
          </a:r>
          <a:r>
            <a:rPr kumimoji="1" lang="ja-JP" altLang="ja-JP" sz="1050" b="0" i="0" baseline="0">
              <a:solidFill>
                <a:schemeClr val="dk1"/>
              </a:solidFill>
              <a:effectLst/>
              <a:latin typeface="+mn-lt"/>
              <a:ea typeface="+mn-ea"/>
              <a:cs typeface="+mn-cs"/>
            </a:rPr>
            <a:t>一方で、普通交付税</a:t>
          </a:r>
          <a:r>
            <a:rPr kumimoji="1" lang="ja-JP" altLang="en-US" sz="1050" b="0" i="0" baseline="0">
              <a:solidFill>
                <a:schemeClr val="dk1"/>
              </a:solidFill>
              <a:effectLst/>
              <a:latin typeface="+mn-lt"/>
              <a:ea typeface="+mn-ea"/>
              <a:cs typeface="+mn-cs"/>
            </a:rPr>
            <a:t>については</a:t>
          </a:r>
          <a:r>
            <a:rPr kumimoji="1" lang="ja-JP" altLang="ja-JP" sz="1050" b="0" i="0" baseline="0">
              <a:solidFill>
                <a:schemeClr val="dk1"/>
              </a:solidFill>
              <a:effectLst/>
              <a:latin typeface="+mn-lt"/>
              <a:ea typeface="+mn-ea"/>
              <a:cs typeface="+mn-cs"/>
            </a:rPr>
            <a:t>、基準財政需要額では</a:t>
          </a:r>
          <a:r>
            <a:rPr kumimoji="1" lang="ja-JP" altLang="en-US" sz="1050" b="0" i="0" baseline="0">
              <a:solidFill>
                <a:schemeClr val="dk1"/>
              </a:solidFill>
              <a:effectLst/>
              <a:latin typeface="+mn-lt"/>
              <a:ea typeface="+mn-ea"/>
              <a:cs typeface="+mn-cs"/>
            </a:rPr>
            <a:t>公債費等の算入の増等により昨年度比＋</a:t>
          </a:r>
          <a:r>
            <a:rPr kumimoji="1" lang="en-US" altLang="ja-JP" sz="1050" b="0" i="0" baseline="0">
              <a:solidFill>
                <a:schemeClr val="dk1"/>
              </a:solidFill>
              <a:effectLst/>
              <a:latin typeface="+mn-lt"/>
              <a:ea typeface="+mn-ea"/>
              <a:cs typeface="+mn-cs"/>
            </a:rPr>
            <a:t>156</a:t>
          </a:r>
          <a:r>
            <a:rPr kumimoji="1" lang="ja-JP" altLang="en-US" sz="1050" b="0" i="0" baseline="0">
              <a:solidFill>
                <a:schemeClr val="dk1"/>
              </a:solidFill>
              <a:effectLst/>
              <a:latin typeface="+mn-lt"/>
              <a:ea typeface="+mn-ea"/>
              <a:cs typeface="+mn-cs"/>
            </a:rPr>
            <a:t>百万円</a:t>
          </a:r>
          <a:r>
            <a:rPr kumimoji="1" lang="ja-JP" altLang="ja-JP" sz="1050" b="0" i="0" baseline="0">
              <a:solidFill>
                <a:schemeClr val="dk1"/>
              </a:solidFill>
              <a:effectLst/>
              <a:latin typeface="+mn-lt"/>
              <a:ea typeface="+mn-ea"/>
              <a:cs typeface="+mn-cs"/>
            </a:rPr>
            <a:t>、基準財政収入額では</a:t>
          </a:r>
          <a:r>
            <a:rPr kumimoji="1" lang="ja-JP" altLang="en-US" sz="1050" b="0" i="0" baseline="0">
              <a:solidFill>
                <a:schemeClr val="dk1"/>
              </a:solidFill>
              <a:effectLst/>
              <a:latin typeface="+mn-lt"/>
              <a:ea typeface="+mn-ea"/>
              <a:cs typeface="+mn-cs"/>
            </a:rPr>
            <a:t>税収等の増により</a:t>
          </a:r>
          <a:r>
            <a:rPr kumimoji="1" lang="ja-JP" altLang="ja-JP" sz="1050" b="0" i="0" baseline="0">
              <a:solidFill>
                <a:schemeClr val="dk1"/>
              </a:solidFill>
              <a:effectLst/>
              <a:latin typeface="+mn-lt"/>
              <a:ea typeface="+mn-ea"/>
              <a:cs typeface="+mn-cs"/>
            </a:rPr>
            <a:t>昨年度比</a:t>
          </a:r>
          <a:r>
            <a:rPr kumimoji="1" lang="ja-JP" altLang="en-US" sz="1050" b="0" i="0" baseline="0">
              <a:solidFill>
                <a:schemeClr val="dk1"/>
              </a:solidFill>
              <a:effectLst/>
              <a:latin typeface="+mn-lt"/>
              <a:ea typeface="+mn-ea"/>
              <a:cs typeface="+mn-cs"/>
            </a:rPr>
            <a:t>＋</a:t>
          </a:r>
          <a:r>
            <a:rPr kumimoji="1" lang="en-US" altLang="ja-JP" sz="1050" b="0" i="0" baseline="0">
              <a:solidFill>
                <a:schemeClr val="dk1"/>
              </a:solidFill>
              <a:effectLst/>
              <a:latin typeface="+mn-lt"/>
              <a:ea typeface="+mn-ea"/>
              <a:cs typeface="+mn-cs"/>
            </a:rPr>
            <a:t>16</a:t>
          </a:r>
          <a:r>
            <a:rPr kumimoji="1" lang="ja-JP" altLang="ja-JP" sz="1050" b="0" i="0" baseline="0">
              <a:solidFill>
                <a:schemeClr val="dk1"/>
              </a:solidFill>
              <a:effectLst/>
              <a:latin typeface="+mn-lt"/>
              <a:ea typeface="+mn-ea"/>
              <a:cs typeface="+mn-cs"/>
            </a:rPr>
            <a:t>百万円となっており、</a:t>
          </a:r>
          <a:r>
            <a:rPr kumimoji="1" lang="ja-JP" altLang="en-US" sz="1050" b="0" i="0" baseline="0">
              <a:solidFill>
                <a:schemeClr val="dk1"/>
              </a:solidFill>
              <a:effectLst/>
              <a:latin typeface="+mn-lt"/>
              <a:ea typeface="+mn-ea"/>
              <a:cs typeface="+mn-cs"/>
            </a:rPr>
            <a:t>これにより単年度</a:t>
          </a:r>
          <a:r>
            <a:rPr kumimoji="1" lang="ja-JP" altLang="ja-JP" sz="1050" b="0" i="0" baseline="0">
              <a:solidFill>
                <a:schemeClr val="dk1"/>
              </a:solidFill>
              <a:effectLst/>
              <a:latin typeface="+mn-lt"/>
              <a:ea typeface="+mn-ea"/>
              <a:cs typeface="+mn-cs"/>
            </a:rPr>
            <a:t>財政力指数としては</a:t>
          </a:r>
          <a:r>
            <a:rPr kumimoji="1" lang="ja-JP" altLang="en-US" sz="1050" b="0" i="0" baseline="0">
              <a:solidFill>
                <a:schemeClr val="dk1"/>
              </a:solidFill>
              <a:effectLst/>
              <a:latin typeface="+mn-lt"/>
              <a:ea typeface="+mn-ea"/>
              <a:cs typeface="+mn-cs"/>
            </a:rPr>
            <a:t>微減</a:t>
          </a:r>
          <a:r>
            <a:rPr kumimoji="1" lang="ja-JP" altLang="ja-JP" sz="1050" b="0" i="0" baseline="0">
              <a:solidFill>
                <a:schemeClr val="dk1"/>
              </a:solidFill>
              <a:effectLst/>
              <a:latin typeface="+mn-lt"/>
              <a:ea typeface="+mn-ea"/>
              <a:cs typeface="+mn-cs"/>
            </a:rPr>
            <a:t>ではあるが、</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か年平均の影響により</a:t>
          </a:r>
          <a:r>
            <a:rPr kumimoji="1" lang="ja-JP" altLang="en-US" sz="1050" b="0" i="0" baseline="0">
              <a:solidFill>
                <a:schemeClr val="dk1"/>
              </a:solidFill>
              <a:effectLst/>
              <a:latin typeface="+mn-lt"/>
              <a:ea typeface="+mn-ea"/>
              <a:cs typeface="+mn-cs"/>
            </a:rPr>
            <a:t>同数値</a:t>
          </a:r>
          <a:r>
            <a:rPr kumimoji="1" lang="ja-JP" altLang="ja-JP" sz="1050" b="0" i="0" baseline="0">
              <a:solidFill>
                <a:schemeClr val="dk1"/>
              </a:solidFill>
              <a:effectLst/>
              <a:latin typeface="+mn-lt"/>
              <a:ea typeface="+mn-ea"/>
              <a:cs typeface="+mn-cs"/>
            </a:rPr>
            <a:t>になっている。</a:t>
          </a:r>
          <a:endParaRPr lang="ja-JP" altLang="ja-JP" sz="105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193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710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43</xdr:row>
      <xdr:rowOff>46990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3710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令和</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年度は経常収支比率が</a:t>
          </a:r>
          <a:r>
            <a:rPr kumimoji="1" lang="en-US" altLang="ja-JP" sz="900" b="0" i="0" baseline="0">
              <a:solidFill>
                <a:schemeClr val="dk1"/>
              </a:solidFill>
              <a:effectLst/>
              <a:latin typeface="+mn-lt"/>
              <a:ea typeface="+mn-ea"/>
              <a:cs typeface="+mn-cs"/>
            </a:rPr>
            <a:t>79.7</a:t>
          </a:r>
          <a:r>
            <a:rPr kumimoji="1" lang="ja-JP" altLang="ja-JP" sz="900" b="0" i="0" baseline="0">
              <a:solidFill>
                <a:schemeClr val="dk1"/>
              </a:solidFill>
              <a:effectLst/>
              <a:latin typeface="+mn-lt"/>
              <a:ea typeface="+mn-ea"/>
              <a:cs typeface="+mn-cs"/>
            </a:rPr>
            <a:t>％となり、</a:t>
          </a:r>
          <a:r>
            <a:rPr kumimoji="1" lang="en-US" altLang="ja-JP" sz="900" b="0" i="0" baseline="0">
              <a:solidFill>
                <a:schemeClr val="dk1"/>
              </a:solidFill>
              <a:effectLst/>
              <a:latin typeface="+mn-lt"/>
              <a:ea typeface="+mn-ea"/>
              <a:cs typeface="+mn-cs"/>
            </a:rPr>
            <a:t>4</a:t>
          </a:r>
          <a:r>
            <a:rPr kumimoji="1" lang="ja-JP" altLang="ja-JP" sz="900" b="0" i="0" baseline="0">
              <a:solidFill>
                <a:schemeClr val="dk1"/>
              </a:solidFill>
              <a:effectLst/>
              <a:latin typeface="+mn-lt"/>
              <a:ea typeface="+mn-ea"/>
              <a:cs typeface="+mn-cs"/>
            </a:rPr>
            <a:t>年度</a:t>
          </a:r>
          <a:r>
            <a:rPr kumimoji="1" lang="ja-JP" altLang="en-US" sz="900" b="0" i="0" baseline="0">
              <a:solidFill>
                <a:schemeClr val="dk1"/>
              </a:solidFill>
              <a:effectLst/>
              <a:latin typeface="+mn-lt"/>
              <a:ea typeface="+mn-ea"/>
              <a:cs typeface="+mn-cs"/>
            </a:rPr>
            <a:t>と同比率</a:t>
          </a:r>
          <a:r>
            <a:rPr kumimoji="1" lang="ja-JP" altLang="ja-JP" sz="900" b="0" i="0" baseline="0">
              <a:solidFill>
                <a:schemeClr val="dk1"/>
              </a:solidFill>
              <a:effectLst/>
              <a:latin typeface="+mn-lt"/>
              <a:ea typeface="+mn-ea"/>
              <a:cs typeface="+mn-cs"/>
            </a:rPr>
            <a:t>となっている。歳出面で</a:t>
          </a:r>
          <a:r>
            <a:rPr kumimoji="1" lang="ja-JP" altLang="en-US" sz="900" b="0" i="0" baseline="0">
              <a:solidFill>
                <a:schemeClr val="dk1"/>
              </a:solidFill>
              <a:effectLst/>
              <a:latin typeface="+mn-lt"/>
              <a:ea typeface="+mn-ea"/>
              <a:cs typeface="+mn-cs"/>
            </a:rPr>
            <a:t>は</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公債費の増＋</a:t>
          </a:r>
          <a:r>
            <a:rPr kumimoji="1" lang="en-US" altLang="ja-JP" sz="900" b="0" i="0" baseline="0">
              <a:solidFill>
                <a:schemeClr val="dk1"/>
              </a:solidFill>
              <a:effectLst/>
              <a:latin typeface="+mn-lt"/>
              <a:ea typeface="+mn-ea"/>
              <a:cs typeface="+mn-cs"/>
            </a:rPr>
            <a:t>32</a:t>
          </a:r>
          <a:r>
            <a:rPr kumimoji="1" lang="ja-JP" altLang="en-US" sz="900" b="0" i="0" baseline="0">
              <a:solidFill>
                <a:schemeClr val="dk1"/>
              </a:solidFill>
              <a:effectLst/>
              <a:latin typeface="+mn-lt"/>
              <a:ea typeface="+mn-ea"/>
              <a:cs typeface="+mn-cs"/>
            </a:rPr>
            <a:t>百万円、職員の退職者増</a:t>
          </a:r>
          <a:r>
            <a:rPr kumimoji="1" lang="ja-JP" altLang="ja-JP" sz="900" b="0" i="0" baseline="0">
              <a:solidFill>
                <a:schemeClr val="dk1"/>
              </a:solidFill>
              <a:effectLst/>
              <a:latin typeface="+mn-lt"/>
              <a:ea typeface="+mn-ea"/>
              <a:cs typeface="+mn-cs"/>
            </a:rPr>
            <a:t>等による人件費で</a:t>
          </a:r>
          <a:r>
            <a:rPr kumimoji="1" lang="ja-JP" altLang="en-US"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15</a:t>
          </a:r>
          <a:r>
            <a:rPr kumimoji="1" lang="ja-JP" altLang="ja-JP" sz="900" b="0" i="0" baseline="0">
              <a:solidFill>
                <a:schemeClr val="dk1"/>
              </a:solidFill>
              <a:effectLst/>
              <a:latin typeface="+mn-lt"/>
              <a:ea typeface="+mn-ea"/>
              <a:cs typeface="+mn-cs"/>
            </a:rPr>
            <a:t>百万円、</a:t>
          </a:r>
          <a:r>
            <a:rPr kumimoji="1" lang="ja-JP" altLang="en-US" sz="900" b="0" i="0" baseline="0">
              <a:solidFill>
                <a:schemeClr val="dk1"/>
              </a:solidFill>
              <a:effectLst/>
              <a:latin typeface="+mn-lt"/>
              <a:ea typeface="+mn-ea"/>
              <a:cs typeface="+mn-cs"/>
            </a:rPr>
            <a:t>コロナ関連備品等の減</a:t>
          </a:r>
          <a:r>
            <a:rPr kumimoji="1" lang="ja-JP" altLang="ja-JP" sz="900" b="0" i="0" baseline="0">
              <a:solidFill>
                <a:schemeClr val="dk1"/>
              </a:solidFill>
              <a:effectLst/>
              <a:latin typeface="+mn-lt"/>
              <a:ea typeface="+mn-ea"/>
              <a:cs typeface="+mn-cs"/>
            </a:rPr>
            <a:t>による物件費の</a:t>
          </a:r>
          <a:r>
            <a:rPr kumimoji="1" lang="ja-JP" altLang="en-US"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4</a:t>
          </a:r>
          <a:r>
            <a:rPr kumimoji="1" lang="ja-JP" altLang="ja-JP" sz="900" b="0" i="0" baseline="0">
              <a:solidFill>
                <a:schemeClr val="dk1"/>
              </a:solidFill>
              <a:effectLst/>
              <a:latin typeface="+mn-lt"/>
              <a:ea typeface="+mn-ea"/>
              <a:cs typeface="+mn-cs"/>
            </a:rPr>
            <a:t>百万円、更に歳入で</a:t>
          </a:r>
          <a:r>
            <a:rPr kumimoji="1" lang="ja-JP" altLang="en-US" sz="900" b="0" i="0" baseline="0">
              <a:solidFill>
                <a:schemeClr val="dk1"/>
              </a:solidFill>
              <a:effectLst/>
              <a:latin typeface="+mn-lt"/>
              <a:ea typeface="+mn-ea"/>
              <a:cs typeface="+mn-cs"/>
            </a:rPr>
            <a:t>は、</a:t>
          </a:r>
          <a:r>
            <a:rPr kumimoji="1" lang="ja-JP" altLang="ja-JP" sz="900" b="0" i="0" baseline="0">
              <a:solidFill>
                <a:schemeClr val="dk1"/>
              </a:solidFill>
              <a:effectLst/>
              <a:latin typeface="+mn-lt"/>
              <a:ea typeface="+mn-ea"/>
              <a:cs typeface="+mn-cs"/>
            </a:rPr>
            <a:t>臨時財政対策債の△</a:t>
          </a:r>
          <a:r>
            <a:rPr kumimoji="1" lang="en-US" altLang="ja-JP" sz="900" b="0" i="0" baseline="0">
              <a:solidFill>
                <a:schemeClr val="dk1"/>
              </a:solidFill>
              <a:effectLst/>
              <a:latin typeface="+mn-lt"/>
              <a:ea typeface="+mn-ea"/>
              <a:cs typeface="+mn-cs"/>
            </a:rPr>
            <a:t>24</a:t>
          </a:r>
          <a:r>
            <a:rPr kumimoji="1" lang="ja-JP" altLang="ja-JP" sz="900" b="0" i="0" baseline="0">
              <a:solidFill>
                <a:schemeClr val="dk1"/>
              </a:solidFill>
              <a:effectLst/>
              <a:latin typeface="+mn-lt"/>
              <a:ea typeface="+mn-ea"/>
              <a:cs typeface="+mn-cs"/>
            </a:rPr>
            <a:t>百万円</a:t>
          </a:r>
          <a:r>
            <a:rPr kumimoji="1" lang="ja-JP" altLang="en-US" sz="900" b="0" i="0" baseline="0">
              <a:solidFill>
                <a:schemeClr val="dk1"/>
              </a:solidFill>
              <a:effectLst/>
              <a:latin typeface="+mn-lt"/>
              <a:ea typeface="+mn-ea"/>
              <a:cs typeface="+mn-cs"/>
            </a:rPr>
            <a:t>があったことで、</a:t>
          </a:r>
          <a:r>
            <a:rPr kumimoji="1" lang="ja-JP" altLang="ja-JP" sz="900" b="0" i="0" baseline="0">
              <a:solidFill>
                <a:schemeClr val="dk1"/>
              </a:solidFill>
              <a:effectLst/>
              <a:latin typeface="+mn-lt"/>
              <a:ea typeface="+mn-ea"/>
              <a:cs typeface="+mn-cs"/>
            </a:rPr>
            <a:t>分子と分母</a:t>
          </a:r>
          <a:r>
            <a:rPr kumimoji="1" lang="ja-JP" altLang="en-US" sz="900" b="0" i="0" baseline="0">
              <a:solidFill>
                <a:schemeClr val="dk1"/>
              </a:solidFill>
              <a:effectLst/>
              <a:latin typeface="+mn-lt"/>
              <a:ea typeface="+mn-ea"/>
              <a:cs typeface="+mn-cs"/>
            </a:rPr>
            <a:t>が共に増となり、</a:t>
          </a:r>
          <a:r>
            <a:rPr kumimoji="1" lang="ja-JP" altLang="ja-JP" sz="900" b="0" i="0" baseline="0">
              <a:solidFill>
                <a:schemeClr val="dk1"/>
              </a:solidFill>
              <a:effectLst/>
              <a:latin typeface="+mn-lt"/>
              <a:ea typeface="+mn-ea"/>
              <a:cs typeface="+mn-cs"/>
            </a:rPr>
            <a:t>結果</a:t>
          </a:r>
          <a:r>
            <a:rPr kumimoji="1" lang="ja-JP" altLang="en-US" sz="900" b="0" i="0" baseline="0">
              <a:solidFill>
                <a:schemeClr val="dk1"/>
              </a:solidFill>
              <a:effectLst/>
              <a:latin typeface="+mn-lt"/>
              <a:ea typeface="+mn-ea"/>
              <a:cs typeface="+mn-cs"/>
            </a:rPr>
            <a:t>的に比率が同比率</a:t>
          </a:r>
          <a:r>
            <a:rPr kumimoji="1" lang="ja-JP" altLang="ja-JP" sz="900" b="0" i="0" baseline="0">
              <a:solidFill>
                <a:schemeClr val="dk1"/>
              </a:solidFill>
              <a:effectLst/>
              <a:latin typeface="+mn-lt"/>
              <a:ea typeface="+mn-ea"/>
              <a:cs typeface="+mn-cs"/>
            </a:rPr>
            <a:t>となった。類似団体比較においては、引き続き良好な状態を保っているものの、新庁舎へ更新後に発生する</a:t>
          </a:r>
          <a:r>
            <a:rPr kumimoji="1" lang="en-US" altLang="ja-JP" sz="900" b="0" i="0" baseline="0">
              <a:solidFill>
                <a:schemeClr val="dk1"/>
              </a:solidFill>
              <a:effectLst/>
              <a:latin typeface="+mn-lt"/>
              <a:ea typeface="+mn-ea"/>
              <a:cs typeface="+mn-cs"/>
            </a:rPr>
            <a:t>20</a:t>
          </a:r>
          <a:r>
            <a:rPr kumimoji="1" lang="ja-JP" altLang="ja-JP" sz="900" b="0" i="0" baseline="0">
              <a:solidFill>
                <a:schemeClr val="dk1"/>
              </a:solidFill>
              <a:effectLst/>
              <a:latin typeface="+mn-lt"/>
              <a:ea typeface="+mn-ea"/>
              <a:cs typeface="+mn-cs"/>
            </a:rPr>
            <a:t>年間のリース料による物件費の増、過疎債・緊防債等の借入額が大きな事業の償還が始まることで公債費の増や、下水道事業の法適化後の繰出金の増</a:t>
          </a:r>
          <a:r>
            <a:rPr kumimoji="1" lang="ja-JP" altLang="en-US" sz="900" b="0" i="0" baseline="0">
              <a:solidFill>
                <a:schemeClr val="dk1"/>
              </a:solidFill>
              <a:effectLst/>
              <a:latin typeface="+mn-lt"/>
              <a:ea typeface="+mn-ea"/>
              <a:cs typeface="+mn-cs"/>
            </a:rPr>
            <a:t>等、</a:t>
          </a:r>
          <a:r>
            <a:rPr kumimoji="1" lang="ja-JP" altLang="ja-JP" sz="900" b="0" i="0" baseline="0">
              <a:solidFill>
                <a:schemeClr val="dk1"/>
              </a:solidFill>
              <a:effectLst/>
              <a:latin typeface="+mn-lt"/>
              <a:ea typeface="+mn-ea"/>
              <a:cs typeface="+mn-cs"/>
            </a:rPr>
            <a:t>比率</a:t>
          </a:r>
          <a:r>
            <a:rPr kumimoji="1" lang="ja-JP" altLang="en-US" sz="900" b="0" i="0" baseline="0">
              <a:solidFill>
                <a:schemeClr val="dk1"/>
              </a:solidFill>
              <a:effectLst/>
              <a:latin typeface="+mn-lt"/>
              <a:ea typeface="+mn-ea"/>
              <a:cs typeface="+mn-cs"/>
            </a:rPr>
            <a:t>の上昇が</a:t>
          </a:r>
          <a:r>
            <a:rPr kumimoji="1" lang="ja-JP" altLang="ja-JP" sz="900" b="0" i="0" baseline="0">
              <a:solidFill>
                <a:schemeClr val="dk1"/>
              </a:solidFill>
              <a:effectLst/>
              <a:latin typeface="+mn-lt"/>
              <a:ea typeface="+mn-ea"/>
              <a:cs typeface="+mn-cs"/>
            </a:rPr>
            <a:t>予想されるため、義務的経費の削減</a:t>
          </a:r>
          <a:r>
            <a:rPr kumimoji="1" lang="ja-JP" altLang="en-US" sz="900" b="0" i="0" baseline="0">
              <a:solidFill>
                <a:schemeClr val="dk1"/>
              </a:solidFill>
              <a:effectLst/>
              <a:latin typeface="+mn-lt"/>
              <a:ea typeface="+mn-ea"/>
              <a:cs typeface="+mn-cs"/>
            </a:rPr>
            <a:t>等により</a:t>
          </a:r>
          <a:r>
            <a:rPr kumimoji="1" lang="ja-JP" altLang="ja-JP" sz="900" b="0" i="0" baseline="0">
              <a:solidFill>
                <a:schemeClr val="dk1"/>
              </a:solidFill>
              <a:effectLst/>
              <a:latin typeface="+mn-lt"/>
              <a:ea typeface="+mn-ea"/>
              <a:cs typeface="+mn-cs"/>
            </a:rPr>
            <a:t>現在の水準を維持するよう努めていく。</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34502</xdr:rowOff>
    </xdr:from>
    <xdr:to>
      <xdr:col>23</xdr:col>
      <xdr:colOff>133350</xdr:colOff>
      <xdr:row>58</xdr:row>
      <xdr:rowOff>34502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99786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7002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94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121496</xdr:rowOff>
    </xdr:from>
    <xdr:to>
      <xdr:col>19</xdr:col>
      <xdr:colOff>133350</xdr:colOff>
      <xdr:row>58</xdr:row>
      <xdr:rowOff>34502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9894146"/>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48912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35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121496</xdr:rowOff>
    </xdr:from>
    <xdr:to>
      <xdr:col>15</xdr:col>
      <xdr:colOff>82550</xdr:colOff>
      <xdr:row>58</xdr:row>
      <xdr:rowOff>135044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989414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131885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135044</xdr:rowOff>
    </xdr:from>
    <xdr:to>
      <xdr:col>11</xdr:col>
      <xdr:colOff>31750</xdr:colOff>
      <xdr:row>58</xdr:row>
      <xdr:rowOff>151130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0791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117281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2133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155152</xdr:rowOff>
    </xdr:from>
    <xdr:to>
      <xdr:col>23</xdr:col>
      <xdr:colOff>184150</xdr:colOff>
      <xdr:row>58</xdr:row>
      <xdr:rowOff>85302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99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76429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84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155152</xdr:rowOff>
    </xdr:from>
    <xdr:to>
      <xdr:col>19</xdr:col>
      <xdr:colOff>184150</xdr:colOff>
      <xdr:row>58</xdr:row>
      <xdr:rowOff>85302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99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95479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696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70696</xdr:rowOff>
    </xdr:from>
    <xdr:to>
      <xdr:col>15</xdr:col>
      <xdr:colOff>133350</xdr:colOff>
      <xdr:row>58</xdr:row>
      <xdr:rowOff>846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98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11023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612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84244</xdr:rowOff>
    </xdr:from>
    <xdr:to>
      <xdr:col>11</xdr:col>
      <xdr:colOff>82550</xdr:colOff>
      <xdr:row>59</xdr:row>
      <xdr:rowOff>14394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24571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100330</xdr:rowOff>
    </xdr:from>
    <xdr:to>
      <xdr:col>7</xdr:col>
      <xdr:colOff>31750</xdr:colOff>
      <xdr:row>59</xdr:row>
      <xdr:rowOff>30480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40657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[267,576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0" i="0" baseline="0">
              <a:solidFill>
                <a:schemeClr val="dk1"/>
              </a:solidFill>
              <a:effectLst/>
              <a:latin typeface="+mn-lt"/>
              <a:ea typeface="+mn-ea"/>
              <a:cs typeface="+mn-cs"/>
            </a:rPr>
            <a:t>　人件費は、令和</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年度決算額ベースで約</a:t>
          </a:r>
          <a:r>
            <a:rPr kumimoji="1" lang="en-US" altLang="ja-JP" sz="900" b="0" i="0" baseline="0">
              <a:solidFill>
                <a:schemeClr val="dk1"/>
              </a:solidFill>
              <a:effectLst/>
              <a:latin typeface="+mn-lt"/>
              <a:ea typeface="+mn-ea"/>
              <a:cs typeface="+mn-cs"/>
            </a:rPr>
            <a:t>1,024</a:t>
          </a:r>
          <a:r>
            <a:rPr kumimoji="1" lang="ja-JP" altLang="ja-JP" sz="900" b="0" i="0" baseline="0">
              <a:solidFill>
                <a:schemeClr val="dk1"/>
              </a:solidFill>
              <a:effectLst/>
              <a:latin typeface="+mn-lt"/>
              <a:ea typeface="+mn-ea"/>
              <a:cs typeface="+mn-cs"/>
            </a:rPr>
            <a:t>百万円となり、</a:t>
          </a:r>
          <a:r>
            <a:rPr kumimoji="1" lang="en-US" altLang="ja-JP" sz="900" b="0" i="0" baseline="0">
              <a:solidFill>
                <a:schemeClr val="dk1"/>
              </a:solidFill>
              <a:effectLst/>
              <a:latin typeface="+mn-lt"/>
              <a:ea typeface="+mn-ea"/>
              <a:cs typeface="+mn-cs"/>
            </a:rPr>
            <a:t>4</a:t>
          </a:r>
          <a:r>
            <a:rPr kumimoji="1" lang="ja-JP" altLang="ja-JP" sz="900" b="0" i="0" baseline="0">
              <a:solidFill>
                <a:schemeClr val="dk1"/>
              </a:solidFill>
              <a:effectLst/>
              <a:latin typeface="+mn-lt"/>
              <a:ea typeface="+mn-ea"/>
              <a:cs typeface="+mn-cs"/>
            </a:rPr>
            <a:t>年度比約</a:t>
          </a:r>
          <a:r>
            <a:rPr kumimoji="1" lang="en-US" altLang="ja-JP" sz="900" b="0" i="0" baseline="0">
              <a:solidFill>
                <a:schemeClr val="dk1"/>
              </a:solidFill>
              <a:effectLst/>
              <a:latin typeface="+mn-lt"/>
              <a:ea typeface="+mn-ea"/>
              <a:cs typeface="+mn-cs"/>
            </a:rPr>
            <a:t>1</a:t>
          </a:r>
          <a:r>
            <a:rPr kumimoji="1" lang="ja-JP" altLang="ja-JP" sz="900" b="0" i="0" baseline="0">
              <a:solidFill>
                <a:schemeClr val="dk1"/>
              </a:solidFill>
              <a:effectLst/>
              <a:latin typeface="+mn-lt"/>
              <a:ea typeface="+mn-ea"/>
              <a:cs typeface="+mn-cs"/>
            </a:rPr>
            <a:t>百万円の</a:t>
          </a:r>
          <a:r>
            <a:rPr kumimoji="1" lang="ja-JP" altLang="en-US" sz="900" b="0" i="0" baseline="0">
              <a:solidFill>
                <a:schemeClr val="dk1"/>
              </a:solidFill>
              <a:effectLst/>
              <a:latin typeface="+mn-lt"/>
              <a:ea typeface="+mn-ea"/>
              <a:cs typeface="+mn-cs"/>
            </a:rPr>
            <a:t>減</a:t>
          </a:r>
          <a:r>
            <a:rPr kumimoji="1" lang="ja-JP" altLang="ja-JP" sz="900" b="0" i="0" baseline="0">
              <a:solidFill>
                <a:schemeClr val="dk1"/>
              </a:solidFill>
              <a:effectLst/>
              <a:latin typeface="+mn-lt"/>
              <a:ea typeface="+mn-ea"/>
              <a:cs typeface="+mn-cs"/>
            </a:rPr>
            <a:t>。対して物件費は</a:t>
          </a:r>
          <a:r>
            <a:rPr kumimoji="1" lang="en-US" altLang="ja-JP" sz="900" b="0" i="0" baseline="0">
              <a:solidFill>
                <a:schemeClr val="dk1"/>
              </a:solidFill>
              <a:effectLst/>
              <a:latin typeface="+mn-lt"/>
              <a:ea typeface="+mn-ea"/>
              <a:cs typeface="+mn-cs"/>
            </a:rPr>
            <a:t>4</a:t>
          </a:r>
          <a:r>
            <a:rPr kumimoji="1" lang="ja-JP" altLang="ja-JP" sz="900" b="0" i="0" baseline="0">
              <a:solidFill>
                <a:schemeClr val="dk1"/>
              </a:solidFill>
              <a:effectLst/>
              <a:latin typeface="+mn-lt"/>
              <a:ea typeface="+mn-ea"/>
              <a:cs typeface="+mn-cs"/>
            </a:rPr>
            <a:t>年度比</a:t>
          </a:r>
          <a:r>
            <a:rPr kumimoji="1" lang="en-US" altLang="ja-JP" sz="900" b="0" i="0" baseline="0">
              <a:solidFill>
                <a:schemeClr val="dk1"/>
              </a:solidFill>
              <a:effectLst/>
              <a:latin typeface="+mn-lt"/>
              <a:ea typeface="+mn-ea"/>
              <a:cs typeface="+mn-cs"/>
            </a:rPr>
            <a:t>+25</a:t>
          </a:r>
          <a:r>
            <a:rPr kumimoji="1" lang="ja-JP" altLang="ja-JP" sz="900" b="0" i="0" baseline="0">
              <a:solidFill>
                <a:schemeClr val="dk1"/>
              </a:solidFill>
              <a:effectLst/>
              <a:latin typeface="+mn-lt"/>
              <a:ea typeface="+mn-ea"/>
              <a:cs typeface="+mn-cs"/>
            </a:rPr>
            <a:t>百万円の増のため、物件費の増が影響される形となった。物件費は、主なものとして</a:t>
          </a:r>
          <a:r>
            <a:rPr kumimoji="1" lang="ja-JP" altLang="en-US" sz="900" b="0" i="0" baseline="0">
              <a:solidFill>
                <a:schemeClr val="dk1"/>
              </a:solidFill>
              <a:effectLst/>
              <a:latin typeface="+mn-lt"/>
              <a:ea typeface="+mn-ea"/>
              <a:cs typeface="+mn-cs"/>
            </a:rPr>
            <a:t>ホタテ残渣処理業務委託料</a:t>
          </a:r>
          <a:r>
            <a:rPr kumimoji="1" lang="ja-JP" altLang="ja-JP" sz="900" b="0" i="0" baseline="0">
              <a:solidFill>
                <a:schemeClr val="dk1"/>
              </a:solidFill>
              <a:effectLst/>
              <a:latin typeface="+mn-lt"/>
              <a:ea typeface="+mn-ea"/>
              <a:cs typeface="+mn-cs"/>
            </a:rPr>
            <a:t>の増、</a:t>
          </a:r>
          <a:r>
            <a:rPr kumimoji="1" lang="ja-JP" altLang="en-US" sz="900" b="0" i="0" baseline="0">
              <a:solidFill>
                <a:schemeClr val="dk1"/>
              </a:solidFill>
              <a:effectLst/>
              <a:latin typeface="+mn-lt"/>
              <a:ea typeface="+mn-ea"/>
              <a:cs typeface="+mn-cs"/>
            </a:rPr>
            <a:t>スクールバス運行委託料の増、</a:t>
          </a:r>
          <a:r>
            <a:rPr kumimoji="1" lang="ja-JP" altLang="ja-JP" sz="900" b="0" i="0" baseline="0">
              <a:solidFill>
                <a:schemeClr val="dk1"/>
              </a:solidFill>
              <a:effectLst/>
              <a:latin typeface="+mn-lt"/>
              <a:ea typeface="+mn-ea"/>
              <a:cs typeface="+mn-cs"/>
            </a:rPr>
            <a:t>電気料の高騰により</a:t>
          </a:r>
          <a:r>
            <a:rPr kumimoji="1" lang="en-US" altLang="ja-JP" sz="900" b="0" i="0" baseline="0">
              <a:solidFill>
                <a:schemeClr val="dk1"/>
              </a:solidFill>
              <a:effectLst/>
              <a:latin typeface="+mn-lt"/>
              <a:ea typeface="+mn-ea"/>
              <a:cs typeface="+mn-cs"/>
            </a:rPr>
            <a:t>25</a:t>
          </a:r>
          <a:r>
            <a:rPr kumimoji="1" lang="ja-JP" altLang="ja-JP" sz="900" b="0" i="0" baseline="0">
              <a:solidFill>
                <a:schemeClr val="dk1"/>
              </a:solidFill>
              <a:effectLst/>
              <a:latin typeface="+mn-lt"/>
              <a:ea typeface="+mn-ea"/>
              <a:cs typeface="+mn-cs"/>
            </a:rPr>
            <a:t>百万円の増となった。物件費</a:t>
          </a:r>
          <a:r>
            <a:rPr kumimoji="1" lang="ja-JP" altLang="en-US" sz="900" b="0" i="0" baseline="0">
              <a:solidFill>
                <a:schemeClr val="dk1"/>
              </a:solidFill>
              <a:effectLst/>
              <a:latin typeface="+mn-lt"/>
              <a:ea typeface="+mn-ea"/>
              <a:cs typeface="+mn-cs"/>
            </a:rPr>
            <a:t>は</a:t>
          </a:r>
          <a:r>
            <a:rPr kumimoji="1" lang="ja-JP" altLang="ja-JP" sz="900" b="0" i="0" baseline="0">
              <a:solidFill>
                <a:schemeClr val="dk1"/>
              </a:solidFill>
              <a:effectLst/>
              <a:latin typeface="+mn-lt"/>
              <a:ea typeface="+mn-ea"/>
              <a:cs typeface="+mn-cs"/>
            </a:rPr>
            <a:t>増</a:t>
          </a:r>
          <a:r>
            <a:rPr kumimoji="1" lang="ja-JP" altLang="en-US" sz="900" b="0" i="0" baseline="0">
              <a:solidFill>
                <a:schemeClr val="dk1"/>
              </a:solidFill>
              <a:effectLst/>
              <a:latin typeface="+mn-lt"/>
              <a:ea typeface="+mn-ea"/>
              <a:cs typeface="+mn-cs"/>
            </a:rPr>
            <a:t>であったが</a:t>
          </a:r>
          <a:r>
            <a:rPr kumimoji="1" lang="ja-JP" altLang="ja-JP" sz="900" b="0" i="0" baseline="0">
              <a:solidFill>
                <a:schemeClr val="dk1"/>
              </a:solidFill>
              <a:effectLst/>
              <a:latin typeface="+mn-lt"/>
              <a:ea typeface="+mn-ea"/>
              <a:cs typeface="+mn-cs"/>
            </a:rPr>
            <a:t>人口減少の影響</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あ</a:t>
          </a:r>
          <a:r>
            <a:rPr kumimoji="1" lang="ja-JP" altLang="en-US" sz="900" b="0" i="0" baseline="0">
              <a:solidFill>
                <a:schemeClr val="dk1"/>
              </a:solidFill>
              <a:effectLst/>
              <a:latin typeface="+mn-lt"/>
              <a:ea typeface="+mn-ea"/>
              <a:cs typeface="+mn-cs"/>
            </a:rPr>
            <a:t>り</a:t>
          </a:r>
          <a:r>
            <a:rPr kumimoji="1" lang="ja-JP" altLang="ja-JP" sz="900" b="0" i="0" baseline="0">
              <a:solidFill>
                <a:schemeClr val="dk1"/>
              </a:solidFill>
              <a:effectLst/>
              <a:latin typeface="+mn-lt"/>
              <a:ea typeface="+mn-ea"/>
              <a:cs typeface="+mn-cs"/>
            </a:rPr>
            <a:t>、人口一人当たりの決算額は</a:t>
          </a:r>
          <a:r>
            <a:rPr kumimoji="1" lang="en-US" altLang="ja-JP" sz="900" b="0" i="0" baseline="0">
              <a:solidFill>
                <a:schemeClr val="dk1"/>
              </a:solidFill>
              <a:effectLst/>
              <a:latin typeface="+mn-lt"/>
              <a:ea typeface="+mn-ea"/>
              <a:cs typeface="+mn-cs"/>
            </a:rPr>
            <a:t>4</a:t>
          </a:r>
          <a:r>
            <a:rPr kumimoji="1" lang="ja-JP" altLang="ja-JP" sz="900" b="0" i="0" baseline="0">
              <a:solidFill>
                <a:schemeClr val="dk1"/>
              </a:solidFill>
              <a:effectLst/>
              <a:latin typeface="+mn-lt"/>
              <a:ea typeface="+mn-ea"/>
              <a:cs typeface="+mn-cs"/>
            </a:rPr>
            <a:t>年度に比べて</a:t>
          </a:r>
          <a:r>
            <a:rPr kumimoji="1" lang="ja-JP" altLang="en-US" sz="900" b="0" i="0" baseline="0">
              <a:solidFill>
                <a:schemeClr val="dk1"/>
              </a:solidFill>
              <a:effectLst/>
              <a:latin typeface="+mn-lt"/>
              <a:ea typeface="+mn-ea"/>
              <a:cs typeface="+mn-cs"/>
            </a:rPr>
            <a:t>減少</a:t>
          </a:r>
          <a:r>
            <a:rPr kumimoji="1" lang="ja-JP" altLang="ja-JP" sz="900" b="0" i="0" baseline="0">
              <a:solidFill>
                <a:schemeClr val="dk1"/>
              </a:solidFill>
              <a:effectLst/>
              <a:latin typeface="+mn-lt"/>
              <a:ea typeface="+mn-ea"/>
              <a:cs typeface="+mn-cs"/>
            </a:rPr>
            <a:t>となり、</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年度は類似団体平均を下回る水準となった。人口減少やその年の動向等により左右されるが、適正な人員配置に努めながら、行政コストの圧縮を図り、現在の水準を維持していかなければならない。</a:t>
          </a:r>
          <a:endParaRPr lang="ja-JP" altLang="ja-JP" sz="9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49101</xdr:rowOff>
    </xdr:from>
    <xdr:to>
      <xdr:col>23</xdr:col>
      <xdr:colOff>133350</xdr:colOff>
      <xdr:row>81</xdr:row>
      <xdr:rowOff>54738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36551"/>
          <a:ext cx="838200" cy="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25937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13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30122</xdr:rowOff>
    </xdr:from>
    <xdr:to>
      <xdr:col>19</xdr:col>
      <xdr:colOff>133350</xdr:colOff>
      <xdr:row>81</xdr:row>
      <xdr:rowOff>54738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17572"/>
          <a:ext cx="889000" cy="2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102387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148644</xdr:rowOff>
    </xdr:from>
    <xdr:to>
      <xdr:col>15</xdr:col>
      <xdr:colOff>82550</xdr:colOff>
      <xdr:row>81</xdr:row>
      <xdr:rowOff>30122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64644"/>
          <a:ext cx="889000" cy="5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89605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65833</xdr:rowOff>
    </xdr:from>
    <xdr:to>
      <xdr:col>11</xdr:col>
      <xdr:colOff>31750</xdr:colOff>
      <xdr:row>80</xdr:row>
      <xdr:rowOff>148644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81833"/>
          <a:ext cx="889000" cy="8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18939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06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65846</xdr:rowOff>
    </xdr:from>
    <xdr:to>
      <xdr:col>7</xdr:col>
      <xdr:colOff>31750</xdr:colOff>
      <xdr:row>80</xdr:row>
      <xdr:rowOff>167446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8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152223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169751</xdr:rowOff>
    </xdr:from>
    <xdr:to>
      <xdr:col>23</xdr:col>
      <xdr:colOff>184150</xdr:colOff>
      <xdr:row>81</xdr:row>
      <xdr:rowOff>99901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14828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3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3938</xdr:rowOff>
    </xdr:from>
    <xdr:to>
      <xdr:col>19</xdr:col>
      <xdr:colOff>184150</xdr:colOff>
      <xdr:row>81</xdr:row>
      <xdr:rowOff>105538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9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115715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6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150772</xdr:rowOff>
    </xdr:from>
    <xdr:to>
      <xdr:col>15</xdr:col>
      <xdr:colOff>133350</xdr:colOff>
      <xdr:row>81</xdr:row>
      <xdr:rowOff>80922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65699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5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97844</xdr:rowOff>
    </xdr:from>
    <xdr:to>
      <xdr:col>11</xdr:col>
      <xdr:colOff>82550</xdr:colOff>
      <xdr:row>81</xdr:row>
      <xdr:rowOff>27994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1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38171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82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15033</xdr:rowOff>
    </xdr:from>
    <xdr:to>
      <xdr:col>7</xdr:col>
      <xdr:colOff>31750</xdr:colOff>
      <xdr:row>80</xdr:row>
      <xdr:rowOff>116633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126810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　ラスパイレス指数は、</a:t>
          </a:r>
          <a:r>
            <a:rPr kumimoji="1" lang="ja-JP" altLang="ja-JP" sz="900" b="0" i="0" baseline="0">
              <a:solidFill>
                <a:schemeClr val="dk1"/>
              </a:solidFill>
              <a:effectLst/>
              <a:latin typeface="+mn-lt"/>
              <a:ea typeface="+mn-ea"/>
              <a:cs typeface="+mn-cs"/>
            </a:rPr>
            <a:t>類似団体に比べ高い傾向が続いている。独自の給与カットはしていないものの、給与構造の見直しについては完全実施済みであり、</a:t>
          </a:r>
          <a:r>
            <a:rPr kumimoji="1" lang="en-US" altLang="ja-JP" sz="900" b="0" i="0" baseline="0">
              <a:solidFill>
                <a:schemeClr val="dk1"/>
              </a:solidFill>
              <a:effectLst/>
              <a:latin typeface="+mn-lt"/>
              <a:ea typeface="+mn-ea"/>
              <a:cs typeface="+mn-cs"/>
            </a:rPr>
            <a:t>15</a:t>
          </a:r>
          <a:r>
            <a:rPr kumimoji="1" lang="ja-JP" altLang="ja-JP" sz="900" b="0" i="0" baseline="0">
              <a:solidFill>
                <a:schemeClr val="dk1"/>
              </a:solidFill>
              <a:effectLst/>
              <a:latin typeface="+mn-lt"/>
              <a:ea typeface="+mn-ea"/>
              <a:cs typeface="+mn-cs"/>
            </a:rPr>
            <a:t>年度からは管理職手当の定額化</a:t>
          </a:r>
          <a:r>
            <a:rPr kumimoji="1" lang="ja-JP" altLang="en-US" sz="900" b="0" i="0" baseline="0">
              <a:solidFill>
                <a:schemeClr val="dk1"/>
              </a:solidFill>
              <a:effectLst/>
              <a:latin typeface="+mn-lt"/>
              <a:ea typeface="+mn-ea"/>
              <a:cs typeface="+mn-cs"/>
            </a:rPr>
            <a:t>を実施、さらに</a:t>
          </a:r>
          <a:r>
            <a:rPr kumimoji="1" lang="ja-JP" altLang="ja-JP" sz="900" b="0" i="0" baseline="0">
              <a:solidFill>
                <a:schemeClr val="dk1"/>
              </a:solidFill>
              <a:effectLst/>
              <a:latin typeface="+mn-lt"/>
              <a:ea typeface="+mn-ea"/>
              <a:cs typeface="+mn-cs"/>
            </a:rPr>
            <a:t>特別昇給の是正も</a:t>
          </a:r>
          <a:r>
            <a:rPr kumimoji="1" lang="en-US" altLang="ja-JP" sz="900" b="0" i="0" baseline="0">
              <a:solidFill>
                <a:schemeClr val="dk1"/>
              </a:solidFill>
              <a:effectLst/>
              <a:latin typeface="+mn-lt"/>
              <a:ea typeface="+mn-ea"/>
              <a:cs typeface="+mn-cs"/>
            </a:rPr>
            <a:t>17</a:t>
          </a:r>
          <a:r>
            <a:rPr kumimoji="1" lang="ja-JP" altLang="ja-JP" sz="900" b="0" i="0" baseline="0">
              <a:solidFill>
                <a:schemeClr val="dk1"/>
              </a:solidFill>
              <a:effectLst/>
              <a:latin typeface="+mn-lt"/>
              <a:ea typeface="+mn-ea"/>
              <a:cs typeface="+mn-cs"/>
            </a:rPr>
            <a:t>年度に実施</a:t>
          </a:r>
          <a:r>
            <a:rPr kumimoji="1" lang="ja-JP" altLang="en-US" sz="900" b="0" i="0" baseline="0">
              <a:solidFill>
                <a:schemeClr val="dk1"/>
              </a:solidFill>
              <a:effectLst/>
              <a:latin typeface="+mn-lt"/>
              <a:ea typeface="+mn-ea"/>
              <a:cs typeface="+mn-cs"/>
            </a:rPr>
            <a:t>し、</a:t>
          </a:r>
          <a:r>
            <a:rPr kumimoji="1" lang="ja-JP" altLang="ja-JP" sz="900" b="0" i="0" baseline="0">
              <a:solidFill>
                <a:schemeClr val="dk1"/>
              </a:solidFill>
              <a:effectLst/>
              <a:latin typeface="+mn-lt"/>
              <a:ea typeface="+mn-ea"/>
              <a:cs typeface="+mn-cs"/>
            </a:rPr>
            <a:t>人件費を抑制している。また</a:t>
          </a:r>
          <a:r>
            <a:rPr kumimoji="1" lang="en-US" altLang="ja-JP" sz="900" b="0" i="0" baseline="0">
              <a:solidFill>
                <a:schemeClr val="dk1"/>
              </a:solidFill>
              <a:effectLst/>
              <a:latin typeface="+mn-lt"/>
              <a:ea typeface="+mn-ea"/>
              <a:cs typeface="+mn-cs"/>
            </a:rPr>
            <a:t>27</a:t>
          </a:r>
          <a:r>
            <a:rPr kumimoji="1" lang="ja-JP" altLang="ja-JP" sz="900" b="0" i="0" baseline="0">
              <a:solidFill>
                <a:schemeClr val="dk1"/>
              </a:solidFill>
              <a:effectLst/>
              <a:latin typeface="+mn-lt"/>
              <a:ea typeface="+mn-ea"/>
              <a:cs typeface="+mn-cs"/>
            </a:rPr>
            <a:t>年度からは給与制度の総合的見直しを実施しており、人件費抑制のために様々な取組を行っている。一方で高卒・短大卒採用者の昇格が他団体に比して早め（学歴等関係なく個人の能力により早まる場合がある）</a:t>
          </a:r>
          <a:r>
            <a:rPr kumimoji="1" lang="ja-JP" altLang="en-US" sz="900" b="0" i="0" baseline="0">
              <a:solidFill>
                <a:schemeClr val="dk1"/>
              </a:solidFill>
              <a:effectLst/>
              <a:latin typeface="+mn-lt"/>
              <a:ea typeface="+mn-ea"/>
              <a:cs typeface="+mn-cs"/>
            </a:rPr>
            <a:t>であ</a:t>
          </a:r>
          <a:r>
            <a:rPr kumimoji="1" lang="ja-JP" altLang="ja-JP" sz="900" b="0" i="0" baseline="0">
              <a:solidFill>
                <a:schemeClr val="dk1"/>
              </a:solidFill>
              <a:effectLst/>
              <a:latin typeface="+mn-lt"/>
              <a:ea typeface="+mn-ea"/>
              <a:cs typeface="+mn-cs"/>
            </a:rPr>
            <a:t>ることや、昇格が早まることで</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級（指導監及び副指導監）職員の割合が年々増加傾向にあることが</a:t>
          </a:r>
          <a:r>
            <a:rPr kumimoji="1" lang="ja-JP" altLang="en-US" sz="900" b="0" i="0" baseline="0">
              <a:solidFill>
                <a:schemeClr val="dk1"/>
              </a:solidFill>
              <a:effectLst/>
              <a:latin typeface="+mn-lt"/>
              <a:ea typeface="+mn-ea"/>
              <a:cs typeface="+mn-cs"/>
            </a:rPr>
            <a:t>当該</a:t>
          </a:r>
          <a:r>
            <a:rPr kumimoji="1" lang="ja-JP" altLang="ja-JP" sz="900" b="0" i="0" baseline="0">
              <a:solidFill>
                <a:schemeClr val="dk1"/>
              </a:solidFill>
              <a:effectLst/>
              <a:latin typeface="+mn-lt"/>
              <a:ea typeface="+mn-ea"/>
              <a:cs typeface="+mn-cs"/>
            </a:rPr>
            <a:t>指数を高止まりさせている要因</a:t>
          </a:r>
          <a:r>
            <a:rPr kumimoji="1" lang="ja-JP" altLang="en-US" sz="900" b="0" i="0" baseline="0">
              <a:solidFill>
                <a:schemeClr val="dk1"/>
              </a:solidFill>
              <a:effectLst/>
              <a:latin typeface="+mn-lt"/>
              <a:ea typeface="+mn-ea"/>
              <a:cs typeface="+mn-cs"/>
            </a:rPr>
            <a:t>であ</a:t>
          </a:r>
          <a:r>
            <a:rPr kumimoji="1" lang="ja-JP" altLang="ja-JP" sz="900" b="0" i="0" baseline="0">
              <a:solidFill>
                <a:schemeClr val="dk1"/>
              </a:solidFill>
              <a:effectLst/>
              <a:latin typeface="+mn-lt"/>
              <a:ea typeface="+mn-ea"/>
              <a:cs typeface="+mn-cs"/>
            </a:rPr>
            <a:t>り、全体の職層のバランスを適正に調整</a:t>
          </a:r>
          <a:r>
            <a:rPr kumimoji="1" lang="ja-JP" altLang="en-US" sz="900" b="0" i="0" baseline="0">
              <a:solidFill>
                <a:schemeClr val="dk1"/>
              </a:solidFill>
              <a:effectLst/>
              <a:latin typeface="+mn-lt"/>
              <a:ea typeface="+mn-ea"/>
              <a:cs typeface="+mn-cs"/>
            </a:rPr>
            <a:t>すべきである</a:t>
          </a:r>
          <a:r>
            <a:rPr kumimoji="1" lang="ja-JP" altLang="ja-JP" sz="900" b="0" i="0" baseline="0">
              <a:solidFill>
                <a:schemeClr val="dk1"/>
              </a:solidFill>
              <a:effectLst/>
              <a:latin typeface="+mn-lt"/>
              <a:ea typeface="+mn-ea"/>
              <a:cs typeface="+mn-cs"/>
            </a:rPr>
            <a:t>。</a:t>
          </a:r>
          <a:endParaRPr lang="ja-JP" altLang="ja-JP" sz="9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70909</xdr:rowOff>
    </xdr:from>
    <xdr:to>
      <xdr:col>81</xdr:col>
      <xdr:colOff>44450</xdr:colOff>
      <xdr:row>87</xdr:row>
      <xdr:rowOff>131234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8705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68386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98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87</xdr:row>
      <xdr:rowOff>151341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473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151341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071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151341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071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20109</xdr:rowOff>
    </xdr:from>
    <xdr:to>
      <xdr:col>81</xdr:col>
      <xdr:colOff>95250</xdr:colOff>
      <xdr:row>87</xdr:row>
      <xdr:rowOff>121709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163636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100541</xdr:rowOff>
    </xdr:from>
    <xdr:to>
      <xdr:col>73</xdr:col>
      <xdr:colOff>44450</xdr:colOff>
      <xdr:row>88</xdr:row>
      <xdr:rowOff>30691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15468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100541</xdr:rowOff>
    </xdr:from>
    <xdr:to>
      <xdr:col>64</xdr:col>
      <xdr:colOff>152400</xdr:colOff>
      <xdr:row>88</xdr:row>
      <xdr:rowOff>30691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15468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21</a:t>
          </a:r>
          <a:r>
            <a:rPr kumimoji="1" lang="ja-JP" altLang="ja-JP" sz="900" b="0" i="0" baseline="0">
              <a:solidFill>
                <a:schemeClr val="dk1"/>
              </a:solidFill>
              <a:effectLst/>
              <a:latin typeface="+mn-lt"/>
              <a:ea typeface="+mn-ea"/>
              <a:cs typeface="+mn-cs"/>
            </a:rPr>
            <a:t>年度以降は毎年度</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名程度の新規採用を行って</a:t>
          </a:r>
          <a:r>
            <a:rPr kumimoji="1" lang="ja-JP" altLang="en-US" sz="900" b="0" i="0" baseline="0">
              <a:solidFill>
                <a:schemeClr val="dk1"/>
              </a:solidFill>
              <a:effectLst/>
              <a:latin typeface="+mn-lt"/>
              <a:ea typeface="+mn-ea"/>
              <a:cs typeface="+mn-cs"/>
            </a:rPr>
            <a:t>いるが、</a:t>
          </a:r>
          <a:r>
            <a:rPr kumimoji="1" lang="ja-JP" altLang="ja-JP" sz="900" b="0" i="0" baseline="0">
              <a:solidFill>
                <a:schemeClr val="dk1"/>
              </a:solidFill>
              <a:effectLst/>
              <a:latin typeface="+mn-lt"/>
              <a:ea typeface="+mn-ea"/>
              <a:cs typeface="+mn-cs"/>
            </a:rPr>
            <a:t>近年は病院事業</a:t>
          </a:r>
          <a:r>
            <a:rPr kumimoji="1" lang="ja-JP" altLang="en-US" sz="900" b="0" i="0" baseline="0">
              <a:solidFill>
                <a:schemeClr val="dk1"/>
              </a:solidFill>
              <a:effectLst/>
              <a:latin typeface="+mn-lt"/>
              <a:ea typeface="+mn-ea"/>
              <a:cs typeface="+mn-cs"/>
            </a:rPr>
            <a:t>の経</a:t>
          </a:r>
          <a:r>
            <a:rPr kumimoji="1" lang="ja-JP" altLang="ja-JP" sz="900" b="0" i="0" baseline="0">
              <a:solidFill>
                <a:schemeClr val="dk1"/>
              </a:solidFill>
              <a:effectLst/>
              <a:latin typeface="+mn-lt"/>
              <a:ea typeface="+mn-ea"/>
              <a:cs typeface="+mn-cs"/>
            </a:rPr>
            <a:t>営状況改善のための職員採用等により、職員数は増加傾向</a:t>
          </a:r>
          <a:r>
            <a:rPr kumimoji="1" lang="ja-JP" altLang="en-US" sz="900" b="0" i="0" baseline="0">
              <a:solidFill>
                <a:schemeClr val="dk1"/>
              </a:solidFill>
              <a:effectLst/>
              <a:latin typeface="+mn-lt"/>
              <a:ea typeface="+mn-ea"/>
              <a:cs typeface="+mn-cs"/>
            </a:rPr>
            <a:t>である</a:t>
          </a:r>
          <a:r>
            <a:rPr kumimoji="1" lang="ja-JP" altLang="ja-JP" sz="900" b="0" i="0" baseline="0">
              <a:solidFill>
                <a:schemeClr val="dk1"/>
              </a:solidFill>
              <a:effectLst/>
              <a:latin typeface="+mn-lt"/>
              <a:ea typeface="+mn-ea"/>
              <a:cs typeface="+mn-cs"/>
            </a:rPr>
            <a:t>。令和</a:t>
          </a:r>
          <a:r>
            <a:rPr kumimoji="1" lang="en-US" altLang="ja-JP" sz="900" b="0" i="0" baseline="0">
              <a:solidFill>
                <a:schemeClr val="dk1"/>
              </a:solidFill>
              <a:effectLst/>
              <a:latin typeface="+mn-lt"/>
              <a:ea typeface="+mn-ea"/>
              <a:cs typeface="+mn-cs"/>
            </a:rPr>
            <a:t>2</a:t>
          </a:r>
          <a:r>
            <a:rPr kumimoji="1" lang="ja-JP" altLang="ja-JP" sz="900" b="0" i="0" baseline="0">
              <a:solidFill>
                <a:schemeClr val="dk1"/>
              </a:solidFill>
              <a:effectLst/>
              <a:latin typeface="+mn-lt"/>
              <a:ea typeface="+mn-ea"/>
              <a:cs typeface="+mn-cs"/>
            </a:rPr>
            <a:t>年度末に策定した定員管理計画（</a:t>
          </a:r>
          <a:r>
            <a:rPr kumimoji="1" lang="en-US" altLang="ja-JP" sz="900" b="0" i="0" baseline="0">
              <a:solidFill>
                <a:schemeClr val="dk1"/>
              </a:solidFill>
              <a:effectLst/>
              <a:latin typeface="+mn-lt"/>
              <a:ea typeface="+mn-ea"/>
              <a:cs typeface="+mn-cs"/>
            </a:rPr>
            <a:t>3</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7</a:t>
          </a:r>
          <a:r>
            <a:rPr kumimoji="1" lang="ja-JP" altLang="ja-JP" sz="900" b="0" i="0" baseline="0">
              <a:solidFill>
                <a:schemeClr val="dk1"/>
              </a:solidFill>
              <a:effectLst/>
              <a:latin typeface="+mn-lt"/>
              <a:ea typeface="+mn-ea"/>
              <a:cs typeface="+mn-cs"/>
            </a:rPr>
            <a:t>年度の</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ヶ年）においては、定年の段階的引上げによる定年退職者がいない年度があることを考慮し、最終年度における目標値を</a:t>
          </a:r>
          <a:r>
            <a:rPr kumimoji="1" lang="en-US" altLang="ja-JP" sz="900" b="0" i="0" baseline="0">
              <a:solidFill>
                <a:schemeClr val="dk1"/>
              </a:solidFill>
              <a:effectLst/>
              <a:latin typeface="+mn-lt"/>
              <a:ea typeface="+mn-ea"/>
              <a:cs typeface="+mn-cs"/>
            </a:rPr>
            <a:t>2</a:t>
          </a:r>
          <a:r>
            <a:rPr kumimoji="1" lang="ja-JP" altLang="ja-JP" sz="900" b="0" i="0" baseline="0">
              <a:solidFill>
                <a:schemeClr val="dk1"/>
              </a:solidFill>
              <a:effectLst/>
              <a:latin typeface="+mn-lt"/>
              <a:ea typeface="+mn-ea"/>
              <a:cs typeface="+mn-cs"/>
            </a:rPr>
            <a:t>年度職員数から＋</a:t>
          </a:r>
          <a:r>
            <a:rPr kumimoji="1" lang="en-US" altLang="ja-JP" sz="900" b="0" i="0" baseline="0">
              <a:solidFill>
                <a:schemeClr val="dk1"/>
              </a:solidFill>
              <a:effectLst/>
              <a:latin typeface="+mn-lt"/>
              <a:ea typeface="+mn-ea"/>
              <a:cs typeface="+mn-cs"/>
            </a:rPr>
            <a:t>7</a:t>
          </a:r>
          <a:r>
            <a:rPr kumimoji="1" lang="ja-JP" altLang="ja-JP" sz="900" b="0" i="0" baseline="0">
              <a:solidFill>
                <a:schemeClr val="dk1"/>
              </a:solidFill>
              <a:effectLst/>
              <a:latin typeface="+mn-lt"/>
              <a:ea typeface="+mn-ea"/>
              <a:cs typeface="+mn-cs"/>
            </a:rPr>
            <a:t>名とした</a:t>
          </a:r>
          <a:r>
            <a:rPr kumimoji="1" lang="en-US" altLang="ja-JP" sz="900" b="0" i="0" baseline="0">
              <a:solidFill>
                <a:schemeClr val="dk1"/>
              </a:solidFill>
              <a:effectLst/>
              <a:latin typeface="+mn-lt"/>
              <a:ea typeface="+mn-ea"/>
              <a:cs typeface="+mn-cs"/>
            </a:rPr>
            <a:t>234</a:t>
          </a:r>
          <a:r>
            <a:rPr kumimoji="1" lang="ja-JP" altLang="ja-JP" sz="900" b="0" i="0" baseline="0">
              <a:solidFill>
                <a:schemeClr val="dk1"/>
              </a:solidFill>
              <a:effectLst/>
              <a:latin typeface="+mn-lt"/>
              <a:ea typeface="+mn-ea"/>
              <a:cs typeface="+mn-cs"/>
            </a:rPr>
            <a:t>名（＋</a:t>
          </a:r>
          <a:r>
            <a:rPr kumimoji="1" lang="en-US" altLang="ja-JP" sz="900" b="0" i="0" baseline="0">
              <a:solidFill>
                <a:schemeClr val="dk1"/>
              </a:solidFill>
              <a:effectLst/>
              <a:latin typeface="+mn-lt"/>
              <a:ea typeface="+mn-ea"/>
              <a:cs typeface="+mn-cs"/>
            </a:rPr>
            <a:t>3.1</a:t>
          </a:r>
          <a:r>
            <a:rPr kumimoji="1" lang="ja-JP" altLang="ja-JP" sz="900" b="0" i="0" baseline="0">
              <a:solidFill>
                <a:schemeClr val="dk1"/>
              </a:solidFill>
              <a:effectLst/>
              <a:latin typeface="+mn-lt"/>
              <a:ea typeface="+mn-ea"/>
              <a:cs typeface="+mn-cs"/>
            </a:rPr>
            <a:t>％）で掲げている。類似団体平均に比べ</a:t>
          </a:r>
          <a:r>
            <a:rPr kumimoji="1" lang="ja-JP" altLang="en-US" sz="900" b="0" i="0" baseline="0">
              <a:solidFill>
                <a:schemeClr val="dk1"/>
              </a:solidFill>
              <a:effectLst/>
              <a:latin typeface="+mn-lt"/>
              <a:ea typeface="+mn-ea"/>
              <a:cs typeface="+mn-cs"/>
            </a:rPr>
            <a:t>ると下回るため、</a:t>
          </a:r>
          <a:r>
            <a:rPr kumimoji="1" lang="ja-JP" altLang="ja-JP" sz="900" b="0" i="0" baseline="0">
              <a:solidFill>
                <a:schemeClr val="dk1"/>
              </a:solidFill>
              <a:effectLst/>
              <a:latin typeface="+mn-lt"/>
              <a:ea typeface="+mn-ea"/>
              <a:cs typeface="+mn-cs"/>
            </a:rPr>
            <a:t>増調整はやむを得ないものと考えるが、一方で、全国平均や県平均に比べると高水準にあることから、行政サービスの質を維持しながらも、簡素で効率的な組織機構の構築に努め、より適正な人員配置や指定管理者制度等の導入によって引き続き適切な定員管理に努めなければならない。</a:t>
          </a:r>
          <a:endParaRPr lang="ja-JP" altLang="ja-JP" sz="9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59630</xdr:rowOff>
    </xdr:from>
    <xdr:to>
      <xdr:col>81</xdr:col>
      <xdr:colOff>44450</xdr:colOff>
      <xdr:row>61</xdr:row>
      <xdr:rowOff>67673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180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22031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30904</xdr:rowOff>
    </xdr:from>
    <xdr:to>
      <xdr:col>77</xdr:col>
      <xdr:colOff>44450</xdr:colOff>
      <xdr:row>61</xdr:row>
      <xdr:rowOff>59630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89354"/>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115647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5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5624</xdr:rowOff>
    </xdr:from>
    <xdr:to>
      <xdr:col>72</xdr:col>
      <xdr:colOff>203200</xdr:colOff>
      <xdr:row>61</xdr:row>
      <xdr:rowOff>30904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64074"/>
          <a:ext cx="889000" cy="2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77729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150646</xdr:rowOff>
    </xdr:from>
    <xdr:to>
      <xdr:col>68</xdr:col>
      <xdr:colOff>152400</xdr:colOff>
      <xdr:row>61</xdr:row>
      <xdr:rowOff>5624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37646"/>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30618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171044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16873</xdr:rowOff>
    </xdr:from>
    <xdr:to>
      <xdr:col>81</xdr:col>
      <xdr:colOff>95250</xdr:colOff>
      <xdr:row>61</xdr:row>
      <xdr:rowOff>118473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33400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2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8830</xdr:rowOff>
    </xdr:from>
    <xdr:to>
      <xdr:col>77</xdr:col>
      <xdr:colOff>95250</xdr:colOff>
      <xdr:row>61</xdr:row>
      <xdr:rowOff>110430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120607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3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151554</xdr:rowOff>
    </xdr:from>
    <xdr:to>
      <xdr:col>73</xdr:col>
      <xdr:colOff>44450</xdr:colOff>
      <xdr:row>61</xdr:row>
      <xdr:rowOff>81704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91881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126274</xdr:rowOff>
    </xdr:from>
    <xdr:to>
      <xdr:col>68</xdr:col>
      <xdr:colOff>203200</xdr:colOff>
      <xdr:row>61</xdr:row>
      <xdr:rowOff>56424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66601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99846</xdr:rowOff>
    </xdr:from>
    <xdr:to>
      <xdr:col>64</xdr:col>
      <xdr:colOff>152400</xdr:colOff>
      <xdr:row>61</xdr:row>
      <xdr:rowOff>29996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40173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実質公債費比率は、令和</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年度において</a:t>
          </a:r>
          <a:r>
            <a:rPr kumimoji="1" lang="en-US" altLang="ja-JP" sz="900" b="0" i="0" baseline="0">
              <a:solidFill>
                <a:schemeClr val="dk1"/>
              </a:solidFill>
              <a:effectLst/>
              <a:latin typeface="+mn-lt"/>
              <a:ea typeface="+mn-ea"/>
              <a:cs typeface="+mn-cs"/>
            </a:rPr>
            <a:t>10.6</a:t>
          </a:r>
          <a:r>
            <a:rPr kumimoji="1" lang="ja-JP" altLang="ja-JP" sz="900" b="0" i="0" baseline="0">
              <a:solidFill>
                <a:schemeClr val="dk1"/>
              </a:solidFill>
              <a:effectLst/>
              <a:latin typeface="+mn-lt"/>
              <a:ea typeface="+mn-ea"/>
              <a:cs typeface="+mn-cs"/>
            </a:rPr>
            <a:t>％となり、</a:t>
          </a:r>
          <a:r>
            <a:rPr kumimoji="1" lang="en-US" altLang="ja-JP" sz="900" b="0" i="0" baseline="0">
              <a:solidFill>
                <a:schemeClr val="dk1"/>
              </a:solidFill>
              <a:effectLst/>
              <a:latin typeface="+mn-lt"/>
              <a:ea typeface="+mn-ea"/>
              <a:cs typeface="+mn-cs"/>
            </a:rPr>
            <a:t>4</a:t>
          </a:r>
          <a:r>
            <a:rPr kumimoji="1" lang="ja-JP" altLang="ja-JP" sz="900" b="0" i="0" baseline="0">
              <a:solidFill>
                <a:schemeClr val="dk1"/>
              </a:solidFill>
              <a:effectLst/>
              <a:latin typeface="+mn-lt"/>
              <a:ea typeface="+mn-ea"/>
              <a:cs typeface="+mn-cs"/>
            </a:rPr>
            <a:t>年度比</a:t>
          </a:r>
          <a:r>
            <a:rPr kumimoji="1" lang="en-US" altLang="ja-JP" sz="900" b="0" i="0" baseline="0">
              <a:solidFill>
                <a:schemeClr val="dk1"/>
              </a:solidFill>
              <a:effectLst/>
              <a:latin typeface="+mn-lt"/>
              <a:ea typeface="+mn-ea"/>
              <a:cs typeface="+mn-cs"/>
            </a:rPr>
            <a:t>0.5</a:t>
          </a:r>
          <a:r>
            <a:rPr kumimoji="1" lang="ja-JP" altLang="ja-JP" sz="900" b="0" i="0" baseline="0">
              <a:solidFill>
                <a:schemeClr val="dk1"/>
              </a:solidFill>
              <a:effectLst/>
              <a:latin typeface="+mn-lt"/>
              <a:ea typeface="+mn-ea"/>
              <a:cs typeface="+mn-cs"/>
            </a:rPr>
            <a:t>％の悪化となった。これは、分子の元利償還金の増＋</a:t>
          </a:r>
          <a:r>
            <a:rPr kumimoji="1" lang="en-US" altLang="ja-JP" sz="900" b="0" i="0" baseline="0">
              <a:solidFill>
                <a:schemeClr val="dk1"/>
              </a:solidFill>
              <a:effectLst/>
              <a:latin typeface="+mn-lt"/>
              <a:ea typeface="+mn-ea"/>
              <a:cs typeface="+mn-cs"/>
            </a:rPr>
            <a:t>32</a:t>
          </a:r>
          <a:r>
            <a:rPr kumimoji="1" lang="ja-JP" altLang="ja-JP" sz="900" b="0" i="0" baseline="0">
              <a:solidFill>
                <a:schemeClr val="dk1"/>
              </a:solidFill>
              <a:effectLst/>
              <a:latin typeface="+mn-lt"/>
              <a:ea typeface="+mn-ea"/>
              <a:cs typeface="+mn-cs"/>
            </a:rPr>
            <a:t>百万円も大きいが、分母の臨時財政対策債振替相当額の減△</a:t>
          </a:r>
          <a:r>
            <a:rPr kumimoji="1" lang="en-US" altLang="ja-JP" sz="900" b="0" i="0" baseline="0">
              <a:solidFill>
                <a:schemeClr val="dk1"/>
              </a:solidFill>
              <a:effectLst/>
              <a:latin typeface="+mn-lt"/>
              <a:ea typeface="+mn-ea"/>
              <a:cs typeface="+mn-cs"/>
            </a:rPr>
            <a:t>24</a:t>
          </a:r>
          <a:r>
            <a:rPr kumimoji="1" lang="ja-JP" altLang="ja-JP" sz="900" b="0" i="0" baseline="0">
              <a:solidFill>
                <a:schemeClr val="dk1"/>
              </a:solidFill>
              <a:effectLst/>
              <a:latin typeface="+mn-lt"/>
              <a:ea typeface="+mn-ea"/>
              <a:cs typeface="+mn-cs"/>
            </a:rPr>
            <a:t>百万円が大きく比率を下げる要因となっている。類似団体比較においても、</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年度は平均値を上回る数値となった。これまでの元利償還金の減少傾向は</a:t>
          </a:r>
          <a:r>
            <a:rPr kumimoji="1" lang="en-US" altLang="ja-JP" sz="900" b="0" i="0" baseline="0">
              <a:solidFill>
                <a:schemeClr val="dk1"/>
              </a:solidFill>
              <a:effectLst/>
              <a:latin typeface="+mn-lt"/>
              <a:ea typeface="+mn-ea"/>
              <a:cs typeface="+mn-cs"/>
            </a:rPr>
            <a:t>2</a:t>
          </a:r>
          <a:r>
            <a:rPr kumimoji="1" lang="ja-JP" altLang="ja-JP" sz="900" b="0" i="0" baseline="0">
              <a:solidFill>
                <a:schemeClr val="dk1"/>
              </a:solidFill>
              <a:effectLst/>
              <a:latin typeface="+mn-lt"/>
              <a:ea typeface="+mn-ea"/>
              <a:cs typeface="+mn-cs"/>
            </a:rPr>
            <a:t>年度を境に増加傾向へと転じている。過疎債・緊防債等の借入額の大きな事業の元金償還が</a:t>
          </a:r>
          <a:r>
            <a:rPr kumimoji="1" lang="en-US" altLang="ja-JP" sz="900" b="0" i="0" baseline="0">
              <a:solidFill>
                <a:schemeClr val="dk1"/>
              </a:solidFill>
              <a:effectLst/>
              <a:latin typeface="+mn-lt"/>
              <a:ea typeface="+mn-ea"/>
              <a:cs typeface="+mn-cs"/>
            </a:rPr>
            <a:t>3</a:t>
          </a:r>
          <a:r>
            <a:rPr kumimoji="1" lang="ja-JP" altLang="ja-JP" sz="900" b="0" i="0" baseline="0">
              <a:solidFill>
                <a:schemeClr val="dk1"/>
              </a:solidFill>
              <a:effectLst/>
              <a:latin typeface="+mn-lt"/>
              <a:ea typeface="+mn-ea"/>
              <a:cs typeface="+mn-cs"/>
            </a:rPr>
            <a:t>年度から始まっており、その他の老朽化した公共施設等の更新にかかる起債発行が見込まれていることから、当面の間、比率の悪化が懸念されるため、中長期的な財政見通しに基づき、公債費の動向を注視する必要がある。</a:t>
          </a:r>
          <a:endParaRPr lang="ja-JP" altLang="ja-JP" sz="9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103011</xdr:rowOff>
    </xdr:from>
    <xdr:to>
      <xdr:col>81</xdr:col>
      <xdr:colOff>44450</xdr:colOff>
      <xdr:row>41</xdr:row>
      <xdr:rowOff>170039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13246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103011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6543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62795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62795</xdr:rowOff>
    </xdr:from>
    <xdr:to>
      <xdr:col>68</xdr:col>
      <xdr:colOff>152400</xdr:colOff>
      <xdr:row>41</xdr:row>
      <xdr:rowOff>143228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0922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119239</xdr:rowOff>
    </xdr:from>
    <xdr:to>
      <xdr:col>81</xdr:col>
      <xdr:colOff>95250</xdr:colOff>
      <xdr:row>42</xdr:row>
      <xdr:rowOff>49389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91316</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52211</xdr:rowOff>
    </xdr:from>
    <xdr:to>
      <xdr:col>77</xdr:col>
      <xdr:colOff>95250</xdr:colOff>
      <xdr:row>41</xdr:row>
      <xdr:rowOff>153811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138588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11995</xdr:rowOff>
    </xdr:from>
    <xdr:to>
      <xdr:col>68</xdr:col>
      <xdr:colOff>203200</xdr:colOff>
      <xdr:row>41</xdr:row>
      <xdr:rowOff>113595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98372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92428</xdr:rowOff>
    </xdr:from>
    <xdr:to>
      <xdr:col>64</xdr:col>
      <xdr:colOff>152400</xdr:colOff>
      <xdr:row>42</xdr:row>
      <xdr:rowOff>22578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7355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将来負担比率は、</a:t>
          </a:r>
          <a:r>
            <a:rPr kumimoji="1" lang="en-US" altLang="ja-JP" sz="1100" b="0" i="0" baseline="0">
              <a:solidFill>
                <a:schemeClr val="dk1"/>
              </a:solidFill>
              <a:effectLst/>
              <a:latin typeface="+mn-lt"/>
              <a:ea typeface="+mn-ea"/>
              <a:cs typeface="+mn-cs"/>
            </a:rPr>
            <a:t>69.5</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り、</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年度比約</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これは、地方債の現在高の</a:t>
          </a:r>
          <a:r>
            <a:rPr kumimoji="1" lang="ja-JP" altLang="en-US" sz="1100" b="0" i="0" baseline="0">
              <a:solidFill>
                <a:schemeClr val="dk1"/>
              </a:solidFill>
              <a:effectLst/>
              <a:latin typeface="+mn-lt"/>
              <a:ea typeface="+mn-ea"/>
              <a:cs typeface="+mn-cs"/>
            </a:rPr>
            <a:t>減により比率算定の分子が減となり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普通交付税額の増等による</a:t>
          </a:r>
          <a:r>
            <a:rPr kumimoji="1" lang="ja-JP" altLang="ja-JP" sz="1100" b="0" i="0" baseline="0">
              <a:solidFill>
                <a:schemeClr val="dk1"/>
              </a:solidFill>
              <a:effectLst/>
              <a:latin typeface="+mn-lt"/>
              <a:ea typeface="+mn-ea"/>
              <a:cs typeface="+mn-cs"/>
            </a:rPr>
            <a:t>標準財政規模</a:t>
          </a:r>
          <a:r>
            <a:rPr kumimoji="1" lang="ja-JP" altLang="en-US" sz="1100" b="0" i="0" baseline="0">
              <a:solidFill>
                <a:schemeClr val="dk1"/>
              </a:solidFill>
              <a:effectLst/>
              <a:latin typeface="+mn-lt"/>
              <a:ea typeface="+mn-ea"/>
              <a:cs typeface="+mn-cs"/>
            </a:rPr>
            <a:t>の増によって</a:t>
          </a:r>
          <a:r>
            <a:rPr kumimoji="1" lang="ja-JP" altLang="ja-JP" sz="1100" b="0" i="0" baseline="0">
              <a:solidFill>
                <a:schemeClr val="dk1"/>
              </a:solidFill>
              <a:effectLst/>
              <a:latin typeface="+mn-lt"/>
              <a:ea typeface="+mn-ea"/>
              <a:cs typeface="+mn-cs"/>
            </a:rPr>
            <a:t>分母が</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となったことによるものである。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しかしながら、</a:t>
          </a:r>
          <a:r>
            <a:rPr kumimoji="1" lang="ja-JP" altLang="ja-JP" sz="1100" b="0" i="0" baseline="0">
              <a:solidFill>
                <a:schemeClr val="dk1"/>
              </a:solidFill>
              <a:effectLst/>
              <a:latin typeface="+mn-lt"/>
              <a:ea typeface="+mn-ea"/>
              <a:cs typeface="+mn-cs"/>
            </a:rPr>
            <a:t>類似団体比較において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、引き続き高い水準で推移していることから、今後も事業の必要性、優先順位を考慮しながら事業を取捨選択し、公債費残高の減と基金積立額の増の両面から将来負担を軽減できるよう努める。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44803</xdr:rowOff>
    </xdr:from>
    <xdr:to>
      <xdr:col>81</xdr:col>
      <xdr:colOff>44450</xdr:colOff>
      <xdr:row>19</xdr:row>
      <xdr:rowOff>70273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302353"/>
          <a:ext cx="8382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47484</xdr:rowOff>
    </xdr:from>
    <xdr:to>
      <xdr:col>77</xdr:col>
      <xdr:colOff>44450</xdr:colOff>
      <xdr:row>19</xdr:row>
      <xdr:rowOff>70273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305034"/>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47484</xdr:rowOff>
    </xdr:from>
    <xdr:to>
      <xdr:col>72</xdr:col>
      <xdr:colOff>203200</xdr:colOff>
      <xdr:row>20</xdr:row>
      <xdr:rowOff>69074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30503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16228</xdr:rowOff>
    </xdr:from>
    <xdr:to>
      <xdr:col>73</xdr:col>
      <xdr:colOff>44450</xdr:colOff>
      <xdr:row>15</xdr:row>
      <xdr:rowOff>117828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122555</xdr:rowOff>
    </xdr:from>
    <xdr:to>
      <xdr:col>68</xdr:col>
      <xdr:colOff>152400</xdr:colOff>
      <xdr:row>20</xdr:row>
      <xdr:rowOff>69074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380105"/>
          <a:ext cx="889000" cy="1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11007</xdr:rowOff>
    </xdr:from>
    <xdr:to>
      <xdr:col>68</xdr:col>
      <xdr:colOff>203200</xdr:colOff>
      <xdr:row>16</xdr:row>
      <xdr:rowOff>112607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153106</xdr:rowOff>
    </xdr:from>
    <xdr:to>
      <xdr:col>64</xdr:col>
      <xdr:colOff>152400</xdr:colOff>
      <xdr:row>17</xdr:row>
      <xdr:rowOff>83256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93433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165453</xdr:rowOff>
    </xdr:from>
    <xdr:to>
      <xdr:col>81</xdr:col>
      <xdr:colOff>95250</xdr:colOff>
      <xdr:row>19</xdr:row>
      <xdr:rowOff>95603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5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137530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22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19473</xdr:rowOff>
    </xdr:from>
    <xdr:to>
      <xdr:col>77</xdr:col>
      <xdr:colOff>95250</xdr:colOff>
      <xdr:row>19</xdr:row>
      <xdr:rowOff>121073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27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105850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36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168134</xdr:rowOff>
    </xdr:from>
    <xdr:to>
      <xdr:col>73</xdr:col>
      <xdr:colOff>44450</xdr:colOff>
      <xdr:row>19</xdr:row>
      <xdr:rowOff>98284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2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83061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34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18274</xdr:rowOff>
    </xdr:from>
    <xdr:to>
      <xdr:col>68</xdr:col>
      <xdr:colOff>203200</xdr:colOff>
      <xdr:row>20</xdr:row>
      <xdr:rowOff>119874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4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104651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53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71755</xdr:rowOff>
    </xdr:from>
    <xdr:to>
      <xdr:col>64</xdr:col>
      <xdr:colOff>152400</xdr:colOff>
      <xdr:row>20</xdr:row>
      <xdr:rowOff>1905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32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158132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41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青森県平内町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9,948
9,894
217.09
7,717,177
7,482,144
199,244
4,464,966
7,818,353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類似団体比較では、人口</a:t>
          </a:r>
          <a:r>
            <a:rPr kumimoji="1" lang="en-US" altLang="ja-JP" sz="1050" b="0" i="0" baseline="0">
              <a:solidFill>
                <a:schemeClr val="dk1"/>
              </a:solidFill>
              <a:effectLst/>
              <a:latin typeface="+mn-lt"/>
              <a:ea typeface="+mn-ea"/>
              <a:cs typeface="+mn-cs"/>
            </a:rPr>
            <a:t>1,000</a:t>
          </a:r>
          <a:r>
            <a:rPr kumimoji="1" lang="ja-JP" altLang="ja-JP" sz="1050" b="0" i="0" baseline="0">
              <a:solidFill>
                <a:schemeClr val="dk1"/>
              </a:solidFill>
              <a:effectLst/>
              <a:latin typeface="+mn-lt"/>
              <a:ea typeface="+mn-ea"/>
              <a:cs typeface="+mn-cs"/>
            </a:rPr>
            <a:t>人当たりの職員数及び人件費の経常収支比率ともに下回っている状態が続いている。経常的な人件費は、</a:t>
          </a:r>
          <a:r>
            <a:rPr kumimoji="1" lang="ja-JP" altLang="en-US" sz="1050" b="0" i="0" baseline="0">
              <a:solidFill>
                <a:schemeClr val="dk1"/>
              </a:solidFill>
              <a:effectLst/>
              <a:latin typeface="+mn-lt"/>
              <a:ea typeface="+mn-ea"/>
              <a:cs typeface="+mn-cs"/>
            </a:rPr>
            <a:t>令和</a:t>
          </a:r>
          <a:r>
            <a:rPr kumimoji="1" lang="en-US" altLang="ja-JP" sz="1050" b="0" i="0" baseline="0">
              <a:solidFill>
                <a:schemeClr val="dk1"/>
              </a:solidFill>
              <a:effectLst/>
              <a:latin typeface="+mn-lt"/>
              <a:ea typeface="+mn-ea"/>
              <a:cs typeface="+mn-cs"/>
            </a:rPr>
            <a:t>5</a:t>
          </a:r>
          <a:r>
            <a:rPr kumimoji="1" lang="ja-JP" altLang="ja-JP" sz="1050" b="0" i="0" baseline="0">
              <a:solidFill>
                <a:schemeClr val="dk1"/>
              </a:solidFill>
              <a:effectLst/>
              <a:latin typeface="+mn-lt"/>
              <a:ea typeface="+mn-ea"/>
              <a:cs typeface="+mn-cs"/>
            </a:rPr>
            <a:t>年度決算ベース</a:t>
          </a:r>
          <a:r>
            <a:rPr kumimoji="1" lang="ja-JP" altLang="en-US" sz="1050" b="0" i="0" baseline="0">
              <a:solidFill>
                <a:schemeClr val="dk1"/>
              </a:solidFill>
              <a:effectLst/>
              <a:latin typeface="+mn-lt"/>
              <a:ea typeface="+mn-ea"/>
              <a:cs typeface="+mn-cs"/>
            </a:rPr>
            <a:t>で</a:t>
          </a:r>
          <a:r>
            <a:rPr kumimoji="1" lang="ja-JP" altLang="ja-JP" sz="1050" b="0" i="0" baseline="0">
              <a:solidFill>
                <a:schemeClr val="dk1"/>
              </a:solidFill>
              <a:effectLst/>
              <a:latin typeface="+mn-lt"/>
              <a:ea typeface="+mn-ea"/>
              <a:cs typeface="+mn-cs"/>
            </a:rPr>
            <a:t>約</a:t>
          </a:r>
          <a:r>
            <a:rPr kumimoji="1" lang="en-US" altLang="ja-JP" sz="1050" b="0" i="0" baseline="0">
              <a:solidFill>
                <a:schemeClr val="dk1"/>
              </a:solidFill>
              <a:effectLst/>
              <a:latin typeface="+mn-lt"/>
              <a:ea typeface="+mn-ea"/>
              <a:cs typeface="+mn-cs"/>
            </a:rPr>
            <a:t>794</a:t>
          </a:r>
          <a:r>
            <a:rPr kumimoji="1" lang="ja-JP" altLang="ja-JP" sz="1050" b="0" i="0" baseline="0">
              <a:solidFill>
                <a:schemeClr val="dk1"/>
              </a:solidFill>
              <a:effectLst/>
              <a:latin typeface="+mn-lt"/>
              <a:ea typeface="+mn-ea"/>
              <a:cs typeface="+mn-cs"/>
            </a:rPr>
            <a:t>百万円で、</a:t>
          </a:r>
          <a:r>
            <a:rPr kumimoji="1" lang="en-US" altLang="ja-JP" sz="1050" b="0" i="0" baseline="0">
              <a:solidFill>
                <a:schemeClr val="dk1"/>
              </a:solidFill>
              <a:effectLst/>
              <a:latin typeface="+mn-lt"/>
              <a:ea typeface="+mn-ea"/>
              <a:cs typeface="+mn-cs"/>
            </a:rPr>
            <a:t>4</a:t>
          </a:r>
          <a:r>
            <a:rPr kumimoji="1" lang="ja-JP" altLang="ja-JP" sz="1050" b="0" i="0" baseline="0">
              <a:solidFill>
                <a:schemeClr val="dk1"/>
              </a:solidFill>
              <a:effectLst/>
              <a:latin typeface="+mn-lt"/>
              <a:ea typeface="+mn-ea"/>
              <a:cs typeface="+mn-cs"/>
            </a:rPr>
            <a:t>年度比約</a:t>
          </a:r>
          <a:r>
            <a:rPr kumimoji="1" lang="en-US" altLang="ja-JP" sz="1050" b="0" i="0" baseline="0">
              <a:solidFill>
                <a:schemeClr val="dk1"/>
              </a:solidFill>
              <a:effectLst/>
              <a:latin typeface="+mn-lt"/>
              <a:ea typeface="+mn-ea"/>
              <a:cs typeface="+mn-cs"/>
            </a:rPr>
            <a:t>15</a:t>
          </a:r>
          <a:r>
            <a:rPr kumimoji="1" lang="ja-JP" altLang="ja-JP" sz="1050" b="0" i="0" baseline="0">
              <a:solidFill>
                <a:schemeClr val="dk1"/>
              </a:solidFill>
              <a:effectLst/>
              <a:latin typeface="+mn-lt"/>
              <a:ea typeface="+mn-ea"/>
              <a:cs typeface="+mn-cs"/>
            </a:rPr>
            <a:t>百万円の</a:t>
          </a:r>
          <a:r>
            <a:rPr kumimoji="1" lang="ja-JP" altLang="en-US" sz="1050" b="0" i="0" baseline="0">
              <a:solidFill>
                <a:schemeClr val="dk1"/>
              </a:solidFill>
              <a:effectLst/>
              <a:latin typeface="+mn-lt"/>
              <a:ea typeface="+mn-ea"/>
              <a:cs typeface="+mn-cs"/>
            </a:rPr>
            <a:t>減</a:t>
          </a:r>
          <a:r>
            <a:rPr kumimoji="1" lang="ja-JP" altLang="ja-JP" sz="1050" b="0" i="0" baseline="0">
              <a:solidFill>
                <a:schemeClr val="dk1"/>
              </a:solidFill>
              <a:effectLst/>
              <a:latin typeface="+mn-lt"/>
              <a:ea typeface="+mn-ea"/>
              <a:cs typeface="+mn-cs"/>
            </a:rPr>
            <a:t>となった。主な要因としては</a:t>
          </a:r>
          <a:r>
            <a:rPr kumimoji="1" lang="ja-JP" altLang="en-US" sz="1050" b="0" i="0" baseline="0">
              <a:solidFill>
                <a:schemeClr val="dk1"/>
              </a:solidFill>
              <a:effectLst/>
              <a:latin typeface="+mn-lt"/>
              <a:ea typeface="+mn-ea"/>
              <a:cs typeface="+mn-cs"/>
            </a:rPr>
            <a:t>議員報酬及び議員期末手当の減が挙げられる</a:t>
          </a:r>
          <a:r>
            <a:rPr kumimoji="1" lang="ja-JP" altLang="ja-JP" sz="1050" b="0" i="0" baseline="0">
              <a:solidFill>
                <a:schemeClr val="dk1"/>
              </a:solidFill>
              <a:effectLst/>
              <a:latin typeface="+mn-lt"/>
              <a:ea typeface="+mn-ea"/>
              <a:cs typeface="+mn-cs"/>
            </a:rPr>
            <a:t>。</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今後も人件費は大きな割合を占める経費であることから、適正な人員配置や再任用制度の運用、指定管理者制度の活用等を検討し、不断の努力により、行政コストの圧縮を図らなければならない。</a:t>
          </a:r>
          <a:endParaRPr lang="ja-JP" altLang="ja-JP" sz="105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34</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42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161290</xdr:rowOff>
    </xdr:from>
    <xdr:to>
      <xdr:col>19</xdr:col>
      <xdr:colOff>187325</xdr:colOff>
      <xdr:row>34</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19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161290</xdr:rowOff>
    </xdr:from>
    <xdr:to>
      <xdr:col>15</xdr:col>
      <xdr:colOff>98425</xdr:colOff>
      <xdr:row>35</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191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166387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133350</xdr:rowOff>
    </xdr:from>
    <xdr:to>
      <xdr:col>24</xdr:col>
      <xdr:colOff>76200</xdr:colOff>
      <xdr:row>34</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110490</xdr:rowOff>
    </xdr:from>
    <xdr:to>
      <xdr:col>15</xdr:col>
      <xdr:colOff>149225</xdr:colOff>
      <xdr:row>34</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50817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物件費に係る経常収支比率は、経常的な物件費が令和</a:t>
          </a:r>
          <a:r>
            <a:rPr kumimoji="1" lang="en-US" altLang="ja-JP" sz="1050" b="0" i="0" baseline="0">
              <a:solidFill>
                <a:schemeClr val="dk1"/>
              </a:solidFill>
              <a:effectLst/>
              <a:latin typeface="+mn-lt"/>
              <a:ea typeface="+mn-ea"/>
              <a:cs typeface="+mn-cs"/>
            </a:rPr>
            <a:t>4</a:t>
          </a:r>
          <a:r>
            <a:rPr kumimoji="1" lang="ja-JP" altLang="ja-JP" sz="1050" b="0" i="0" baseline="0">
              <a:solidFill>
                <a:schemeClr val="dk1"/>
              </a:solidFill>
              <a:effectLst/>
              <a:latin typeface="+mn-lt"/>
              <a:ea typeface="+mn-ea"/>
              <a:cs typeface="+mn-cs"/>
            </a:rPr>
            <a:t>年度より約</a:t>
          </a:r>
          <a:r>
            <a:rPr kumimoji="1" lang="en-US" altLang="ja-JP" sz="1050" b="0" i="0" baseline="0">
              <a:solidFill>
                <a:schemeClr val="dk1"/>
              </a:solidFill>
              <a:effectLst/>
              <a:latin typeface="+mn-lt"/>
              <a:ea typeface="+mn-ea"/>
              <a:cs typeface="+mn-cs"/>
            </a:rPr>
            <a:t>4</a:t>
          </a:r>
          <a:r>
            <a:rPr kumimoji="1" lang="ja-JP" altLang="ja-JP" sz="1050" b="0" i="0" baseline="0">
              <a:solidFill>
                <a:schemeClr val="dk1"/>
              </a:solidFill>
              <a:effectLst/>
              <a:latin typeface="+mn-lt"/>
              <a:ea typeface="+mn-ea"/>
              <a:cs typeface="+mn-cs"/>
            </a:rPr>
            <a:t>百万円</a:t>
          </a:r>
          <a:r>
            <a:rPr kumimoji="1" lang="ja-JP" altLang="en-US" sz="1050" b="0" i="0" baseline="0">
              <a:solidFill>
                <a:schemeClr val="dk1"/>
              </a:solidFill>
              <a:effectLst/>
              <a:latin typeface="+mn-lt"/>
              <a:ea typeface="+mn-ea"/>
              <a:cs typeface="+mn-cs"/>
            </a:rPr>
            <a:t>減</a:t>
          </a:r>
          <a:r>
            <a:rPr kumimoji="1" lang="ja-JP" altLang="ja-JP" sz="1050" b="0" i="0" baseline="0">
              <a:solidFill>
                <a:schemeClr val="dk1"/>
              </a:solidFill>
              <a:effectLst/>
              <a:latin typeface="+mn-lt"/>
              <a:ea typeface="+mn-ea"/>
              <a:cs typeface="+mn-cs"/>
            </a:rPr>
            <a:t>額し、比率としては</a:t>
          </a:r>
          <a:r>
            <a:rPr kumimoji="1" lang="en-US" altLang="ja-JP" sz="1050" b="0" i="0" baseline="0">
              <a:solidFill>
                <a:schemeClr val="dk1"/>
              </a:solidFill>
              <a:effectLst/>
              <a:latin typeface="+mn-lt"/>
              <a:ea typeface="+mn-ea"/>
              <a:cs typeface="+mn-cs"/>
            </a:rPr>
            <a:t>0.2</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下落</a:t>
          </a:r>
          <a:r>
            <a:rPr kumimoji="1" lang="ja-JP" altLang="ja-JP" sz="1050" b="0" i="0" baseline="0">
              <a:solidFill>
                <a:schemeClr val="dk1"/>
              </a:solidFill>
              <a:effectLst/>
              <a:latin typeface="+mn-lt"/>
              <a:ea typeface="+mn-ea"/>
              <a:cs typeface="+mn-cs"/>
            </a:rPr>
            <a:t>する結果となっている。これは</a:t>
          </a:r>
          <a:r>
            <a:rPr kumimoji="1" lang="en-US" altLang="ja-JP" sz="1050" b="0" i="0" baseline="0">
              <a:solidFill>
                <a:schemeClr val="dk1"/>
              </a:solidFill>
              <a:effectLst/>
              <a:latin typeface="+mn-lt"/>
              <a:ea typeface="+mn-ea"/>
              <a:cs typeface="+mn-cs"/>
            </a:rPr>
            <a:t>QR</a:t>
          </a:r>
          <a:r>
            <a:rPr kumimoji="1" lang="ja-JP" altLang="en-US" sz="1050" b="0" i="0" baseline="0">
              <a:solidFill>
                <a:schemeClr val="dk1"/>
              </a:solidFill>
              <a:effectLst/>
              <a:latin typeface="+mn-lt"/>
              <a:ea typeface="+mn-ea"/>
              <a:cs typeface="+mn-cs"/>
            </a:rPr>
            <a:t>及びコンビニ収納システム導入、改修費の減等</a:t>
          </a:r>
          <a:r>
            <a:rPr kumimoji="1" lang="ja-JP" altLang="ja-JP" sz="1050" b="0" i="0" baseline="0">
              <a:solidFill>
                <a:schemeClr val="dk1"/>
              </a:solidFill>
              <a:effectLst/>
              <a:latin typeface="+mn-lt"/>
              <a:ea typeface="+mn-ea"/>
              <a:cs typeface="+mn-cs"/>
            </a:rPr>
            <a:t>のためである。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物件費に係る経常収支比率は類似団体の中で特に良好な状態ではあるが、専門的かつ細分化した業務に対応するために増加する外部委託経費など、今後も物件費を増大させる要因が数多くあるため、引き続き経費削減に努めていかなければならない。</a:t>
          </a:r>
          <a:endParaRPr lang="ja-JP" altLang="ja-JP" sz="105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20</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6728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38117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6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66040</xdr:rowOff>
    </xdr:from>
    <xdr:to>
      <xdr:col>82</xdr:col>
      <xdr:colOff>196850</xdr:colOff>
      <xdr:row>20</xdr:row>
      <xdr:rowOff>66040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9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138430</xdr:rowOff>
    </xdr:from>
    <xdr:to>
      <xdr:col>82</xdr:col>
      <xdr:colOff>107950</xdr:colOff>
      <xdr:row>13</xdr:row>
      <xdr:rowOff>153670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367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78757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115570</xdr:rowOff>
    </xdr:from>
    <xdr:to>
      <xdr:col>78</xdr:col>
      <xdr:colOff>69850</xdr:colOff>
      <xdr:row>13</xdr:row>
      <xdr:rowOff>153670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4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13</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29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100330</xdr:rowOff>
    </xdr:from>
    <xdr:to>
      <xdr:col>69</xdr:col>
      <xdr:colOff>92075</xdr:colOff>
      <xdr:row>14</xdr:row>
      <xdr:rowOff>27940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29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68580</xdr:rowOff>
    </xdr:from>
    <xdr:to>
      <xdr:col>69</xdr:col>
      <xdr:colOff>142875</xdr:colOff>
      <xdr:row>16</xdr:row>
      <xdr:rowOff>170180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87630</xdr:rowOff>
    </xdr:from>
    <xdr:to>
      <xdr:col>82</xdr:col>
      <xdr:colOff>158750</xdr:colOff>
      <xdr:row>14</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167657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102870</xdr:rowOff>
    </xdr:from>
    <xdr:to>
      <xdr:col>78</xdr:col>
      <xdr:colOff>120650</xdr:colOff>
      <xdr:row>14</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43197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0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64770</xdr:rowOff>
    </xdr:from>
    <xdr:to>
      <xdr:col>74</xdr:col>
      <xdr:colOff>31750</xdr:colOff>
      <xdr:row>13</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49530</xdr:rowOff>
    </xdr:from>
    <xdr:to>
      <xdr:col>69</xdr:col>
      <xdr:colOff>142875</xdr:colOff>
      <xdr:row>13</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161307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148590</xdr:rowOff>
    </xdr:from>
    <xdr:to>
      <xdr:col>65</xdr:col>
      <xdr:colOff>53975</xdr:colOff>
      <xdr:row>14</xdr:row>
      <xdr:rowOff>78740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88917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扶助費については、昨年に比べやや上回ったものの類似団体平均とほぼ同水準の比率で推移している。経常的な経費は令和</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年度決算ベース約</a:t>
          </a:r>
          <a:r>
            <a:rPr kumimoji="1" lang="en-US" altLang="ja-JP" sz="900" b="0" i="0" baseline="0">
              <a:solidFill>
                <a:schemeClr val="dk1"/>
              </a:solidFill>
              <a:effectLst/>
              <a:latin typeface="+mn-lt"/>
              <a:ea typeface="+mn-ea"/>
              <a:cs typeface="+mn-cs"/>
            </a:rPr>
            <a:t>241</a:t>
          </a:r>
          <a:r>
            <a:rPr kumimoji="1" lang="ja-JP" altLang="ja-JP" sz="900" b="0" i="0" baseline="0">
              <a:solidFill>
                <a:schemeClr val="dk1"/>
              </a:solidFill>
              <a:effectLst/>
              <a:latin typeface="+mn-lt"/>
              <a:ea typeface="+mn-ea"/>
              <a:cs typeface="+mn-cs"/>
            </a:rPr>
            <a:t>百万円で、令和</a:t>
          </a:r>
          <a:r>
            <a:rPr kumimoji="1" lang="en-US" altLang="ja-JP" sz="900" b="0" i="0" baseline="0">
              <a:solidFill>
                <a:schemeClr val="dk1"/>
              </a:solidFill>
              <a:effectLst/>
              <a:latin typeface="+mn-lt"/>
              <a:ea typeface="+mn-ea"/>
              <a:cs typeface="+mn-cs"/>
            </a:rPr>
            <a:t>4</a:t>
          </a:r>
          <a:r>
            <a:rPr kumimoji="1" lang="ja-JP" altLang="ja-JP" sz="900" b="0" i="0" baseline="0">
              <a:solidFill>
                <a:schemeClr val="dk1"/>
              </a:solidFill>
              <a:effectLst/>
              <a:latin typeface="+mn-lt"/>
              <a:ea typeface="+mn-ea"/>
              <a:cs typeface="+mn-cs"/>
            </a:rPr>
            <a:t>年度に比べ約</a:t>
          </a:r>
          <a:r>
            <a:rPr kumimoji="1" lang="en-US" altLang="ja-JP" sz="900" b="0" i="0" baseline="0">
              <a:solidFill>
                <a:schemeClr val="dk1"/>
              </a:solidFill>
              <a:effectLst/>
              <a:latin typeface="+mn-lt"/>
              <a:ea typeface="+mn-ea"/>
              <a:cs typeface="+mn-cs"/>
            </a:rPr>
            <a:t>11</a:t>
          </a:r>
          <a:r>
            <a:rPr kumimoji="1" lang="ja-JP" altLang="ja-JP" sz="900" b="0" i="0" baseline="0">
              <a:solidFill>
                <a:schemeClr val="dk1"/>
              </a:solidFill>
              <a:effectLst/>
              <a:latin typeface="+mn-lt"/>
              <a:ea typeface="+mn-ea"/>
              <a:cs typeface="+mn-cs"/>
            </a:rPr>
            <a:t>百万円増加し比率として</a:t>
          </a:r>
          <a:r>
            <a:rPr kumimoji="1" lang="ja-JP" altLang="en-US" sz="900" b="0" i="0" baseline="0">
              <a:solidFill>
                <a:schemeClr val="dk1"/>
              </a:solidFill>
              <a:effectLst/>
              <a:latin typeface="+mn-lt"/>
              <a:ea typeface="+mn-ea"/>
              <a:cs typeface="+mn-cs"/>
            </a:rPr>
            <a:t>は</a:t>
          </a:r>
          <a:r>
            <a:rPr kumimoji="1" lang="en-US" altLang="ja-JP" sz="900" b="0" i="0" baseline="0">
              <a:solidFill>
                <a:schemeClr val="dk1"/>
              </a:solidFill>
              <a:effectLst/>
              <a:latin typeface="+mn-lt"/>
              <a:ea typeface="+mn-ea"/>
              <a:cs typeface="+mn-cs"/>
            </a:rPr>
            <a:t>0.2</a:t>
          </a:r>
          <a:r>
            <a:rPr kumimoji="1" lang="ja-JP" altLang="ja-JP" sz="900" b="0" i="0" baseline="0">
              <a:solidFill>
                <a:schemeClr val="dk1"/>
              </a:solidFill>
              <a:effectLst/>
              <a:latin typeface="+mn-lt"/>
              <a:ea typeface="+mn-ea"/>
              <a:cs typeface="+mn-cs"/>
            </a:rPr>
            <a:t>％の増となっている。主な要因としては、</a:t>
          </a:r>
          <a:r>
            <a:rPr kumimoji="1" lang="ja-JP" altLang="en-US" sz="900" b="0" i="0" baseline="0">
              <a:solidFill>
                <a:schemeClr val="dk1"/>
              </a:solidFill>
              <a:effectLst/>
              <a:latin typeface="+mn-lt"/>
              <a:ea typeface="+mn-ea"/>
              <a:cs typeface="+mn-cs"/>
            </a:rPr>
            <a:t>保育所等入所措置</a:t>
          </a:r>
          <a:r>
            <a:rPr kumimoji="1" lang="en-US" altLang="ja-JP" sz="900" b="0" i="0" baseline="0">
              <a:solidFill>
                <a:schemeClr val="dk1"/>
              </a:solidFill>
              <a:effectLst/>
              <a:latin typeface="+mn-lt"/>
              <a:ea typeface="+mn-ea"/>
              <a:cs typeface="+mn-cs"/>
            </a:rPr>
            <a:t>+15</a:t>
          </a:r>
          <a:r>
            <a:rPr kumimoji="1" lang="ja-JP" altLang="ja-JP" sz="900" b="0" i="0" baseline="0">
              <a:solidFill>
                <a:schemeClr val="dk1"/>
              </a:solidFill>
              <a:effectLst/>
              <a:latin typeface="+mn-lt"/>
              <a:ea typeface="+mn-ea"/>
              <a:cs typeface="+mn-cs"/>
            </a:rPr>
            <a:t>百万円、</a:t>
          </a:r>
          <a:r>
            <a:rPr kumimoji="1" lang="ja-JP" altLang="en-US" sz="900" b="0" i="0" baseline="0">
              <a:solidFill>
                <a:schemeClr val="dk1"/>
              </a:solidFill>
              <a:effectLst/>
              <a:latin typeface="+mn-lt"/>
              <a:ea typeface="+mn-ea"/>
              <a:cs typeface="+mn-cs"/>
            </a:rPr>
            <a:t>乳幼児・子ども医療給付</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百万円</a:t>
          </a:r>
          <a:r>
            <a:rPr kumimoji="1" lang="ja-JP" altLang="en-US" sz="900" b="0" i="0" baseline="0">
              <a:solidFill>
                <a:schemeClr val="dk1"/>
              </a:solidFill>
              <a:effectLst/>
              <a:latin typeface="+mn-lt"/>
              <a:ea typeface="+mn-ea"/>
              <a:cs typeface="+mn-cs"/>
            </a:rPr>
            <a:t>に</a:t>
          </a:r>
          <a:r>
            <a:rPr kumimoji="1" lang="ja-JP" altLang="ja-JP" sz="900" b="0" i="0" baseline="0">
              <a:solidFill>
                <a:schemeClr val="dk1"/>
              </a:solidFill>
              <a:effectLst/>
              <a:latin typeface="+mn-lt"/>
              <a:ea typeface="+mn-ea"/>
              <a:cs typeface="+mn-cs"/>
            </a:rPr>
            <a:t>よるものである。今後も人口減少対策は継続的に実施する予定としており、扶助費に対する町負担は今後は増加傾向の見通しではあるが、必要経費と住民サービスとの費用対効果を見極めたうえで事業を実施していきたい。</a:t>
          </a:r>
          <a:endParaRPr lang="ja-JP" altLang="ja-JP" sz="9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92710</xdr:rowOff>
    </xdr:from>
    <xdr:to>
      <xdr:col>24</xdr:col>
      <xdr:colOff>25400</xdr:colOff>
      <xdr:row>57</xdr:row>
      <xdr:rowOff>138430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65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81297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24130</xdr:rowOff>
    </xdr:from>
    <xdr:to>
      <xdr:col>19</xdr:col>
      <xdr:colOff>187325</xdr:colOff>
      <xdr:row>57</xdr:row>
      <xdr:rowOff>92710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96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24130</xdr:rowOff>
    </xdr:from>
    <xdr:to>
      <xdr:col>15</xdr:col>
      <xdr:colOff>98425</xdr:colOff>
      <xdr:row>57</xdr:row>
      <xdr:rowOff>161290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96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161290</xdr:rowOff>
    </xdr:from>
    <xdr:to>
      <xdr:col>11</xdr:col>
      <xdr:colOff>9525</xdr:colOff>
      <xdr:row>59</xdr:row>
      <xdr:rowOff>1270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339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5097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165117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59707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41910</xdr:rowOff>
    </xdr:from>
    <xdr:to>
      <xdr:col>20</xdr:col>
      <xdr:colOff>38100</xdr:colOff>
      <xdr:row>57</xdr:row>
      <xdr:rowOff>143510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128287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110490</xdr:rowOff>
    </xdr:from>
    <xdr:to>
      <xdr:col>11</xdr:col>
      <xdr:colOff>60325</xdr:colOff>
      <xdr:row>58</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25417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121920</xdr:rowOff>
    </xdr:from>
    <xdr:to>
      <xdr:col>6</xdr:col>
      <xdr:colOff>171450</xdr:colOff>
      <xdr:row>59</xdr:row>
      <xdr:rowOff>52070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36847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令和</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年度は</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例年よりやや雪の</a:t>
          </a:r>
          <a:r>
            <a:rPr kumimoji="1" lang="ja-JP" altLang="en-US" sz="900" b="0" i="0" baseline="0">
              <a:solidFill>
                <a:schemeClr val="dk1"/>
              </a:solidFill>
              <a:effectLst/>
              <a:latin typeface="+mn-lt"/>
              <a:ea typeface="+mn-ea"/>
              <a:cs typeface="+mn-cs"/>
            </a:rPr>
            <a:t>少ない</a:t>
          </a:r>
          <a:r>
            <a:rPr kumimoji="1" lang="ja-JP" altLang="ja-JP" sz="900" b="0" i="0" baseline="0">
              <a:solidFill>
                <a:schemeClr val="dk1"/>
              </a:solidFill>
              <a:effectLst/>
              <a:latin typeface="+mn-lt"/>
              <a:ea typeface="+mn-ea"/>
              <a:cs typeface="+mn-cs"/>
            </a:rPr>
            <a:t>年であったことから、維持補修費に係る経常経費は除排雪経費の減により、令和</a:t>
          </a:r>
          <a:r>
            <a:rPr kumimoji="1" lang="en-US" altLang="ja-JP" sz="900" b="0" i="0" baseline="0">
              <a:solidFill>
                <a:schemeClr val="dk1"/>
              </a:solidFill>
              <a:effectLst/>
              <a:latin typeface="+mn-lt"/>
              <a:ea typeface="+mn-ea"/>
              <a:cs typeface="+mn-cs"/>
            </a:rPr>
            <a:t>4</a:t>
          </a:r>
          <a:r>
            <a:rPr kumimoji="1" lang="ja-JP" altLang="ja-JP" sz="900" b="0" i="0" baseline="0">
              <a:solidFill>
                <a:schemeClr val="dk1"/>
              </a:solidFill>
              <a:effectLst/>
              <a:latin typeface="+mn-lt"/>
              <a:ea typeface="+mn-ea"/>
              <a:cs typeface="+mn-cs"/>
            </a:rPr>
            <a:t>年度に比べ約</a:t>
          </a:r>
          <a:r>
            <a:rPr kumimoji="1" lang="en-US" altLang="ja-JP" sz="900" b="0" i="0" baseline="0">
              <a:solidFill>
                <a:schemeClr val="dk1"/>
              </a:solidFill>
              <a:effectLst/>
              <a:latin typeface="+mn-lt"/>
              <a:ea typeface="+mn-ea"/>
              <a:cs typeface="+mn-cs"/>
            </a:rPr>
            <a:t>102</a:t>
          </a:r>
          <a:r>
            <a:rPr kumimoji="1" lang="ja-JP" altLang="ja-JP" sz="900" b="0" i="0" baseline="0">
              <a:solidFill>
                <a:schemeClr val="dk1"/>
              </a:solidFill>
              <a:effectLst/>
              <a:latin typeface="+mn-lt"/>
              <a:ea typeface="+mn-ea"/>
              <a:cs typeface="+mn-cs"/>
            </a:rPr>
            <a:t>百万円減して</a:t>
          </a:r>
          <a:r>
            <a:rPr kumimoji="1" lang="ja-JP" altLang="en-US" sz="900" b="0" i="0" baseline="0">
              <a:solidFill>
                <a:schemeClr val="dk1"/>
              </a:solidFill>
              <a:effectLst/>
              <a:latin typeface="+mn-lt"/>
              <a:ea typeface="+mn-ea"/>
              <a:cs typeface="+mn-cs"/>
            </a:rPr>
            <a:t>おり</a:t>
          </a:r>
          <a:r>
            <a:rPr kumimoji="1" lang="ja-JP" altLang="ja-JP" sz="900" b="0" i="0" baseline="0">
              <a:solidFill>
                <a:schemeClr val="dk1"/>
              </a:solidFill>
              <a:effectLst/>
              <a:latin typeface="+mn-lt"/>
              <a:ea typeface="+mn-ea"/>
              <a:cs typeface="+mn-cs"/>
            </a:rPr>
            <a:t>経常収支比率は</a:t>
          </a:r>
          <a:r>
            <a:rPr kumimoji="1" lang="en-US" altLang="ja-JP" sz="900" b="0" i="0" baseline="0">
              <a:solidFill>
                <a:schemeClr val="dk1"/>
              </a:solidFill>
              <a:effectLst/>
              <a:latin typeface="+mn-lt"/>
              <a:ea typeface="+mn-ea"/>
              <a:cs typeface="+mn-cs"/>
            </a:rPr>
            <a:t>2.4</a:t>
          </a:r>
          <a:r>
            <a:rPr kumimoji="1" lang="ja-JP" altLang="ja-JP" sz="900" b="0" i="0" baseline="0">
              <a:solidFill>
                <a:schemeClr val="dk1"/>
              </a:solidFill>
              <a:effectLst/>
              <a:latin typeface="+mn-lt"/>
              <a:ea typeface="+mn-ea"/>
              <a:cs typeface="+mn-cs"/>
            </a:rPr>
            <a:t>％増</a:t>
          </a:r>
          <a:r>
            <a:rPr kumimoji="1" lang="ja-JP" altLang="en-US" sz="900" b="0" i="0" baseline="0">
              <a:solidFill>
                <a:schemeClr val="dk1"/>
              </a:solidFill>
              <a:effectLst/>
              <a:latin typeface="+mn-lt"/>
              <a:ea typeface="+mn-ea"/>
              <a:cs typeface="+mn-cs"/>
            </a:rPr>
            <a:t>となっている</a:t>
          </a:r>
          <a:r>
            <a:rPr kumimoji="1" lang="ja-JP" altLang="ja-JP" sz="900" b="0" i="0" baseline="0">
              <a:solidFill>
                <a:schemeClr val="dk1"/>
              </a:solidFill>
              <a:effectLst/>
              <a:latin typeface="+mn-lt"/>
              <a:ea typeface="+mn-ea"/>
              <a:cs typeface="+mn-cs"/>
            </a:rPr>
            <a:t>。繰出金については、主に後期高齢者医療特別</a:t>
          </a:r>
          <a:r>
            <a:rPr kumimoji="1" lang="ja-JP" altLang="en-US" sz="900" b="0" i="0" baseline="0">
              <a:solidFill>
                <a:schemeClr val="dk1"/>
              </a:solidFill>
              <a:effectLst/>
              <a:latin typeface="+mn-lt"/>
              <a:ea typeface="+mn-ea"/>
              <a:cs typeface="+mn-cs"/>
            </a:rPr>
            <a:t>会計</a:t>
          </a:r>
          <a:r>
            <a:rPr kumimoji="1" lang="ja-JP" altLang="ja-JP" sz="900" b="0" i="0" baseline="0">
              <a:solidFill>
                <a:schemeClr val="dk1"/>
              </a:solidFill>
              <a:effectLst/>
              <a:latin typeface="+mn-lt"/>
              <a:ea typeface="+mn-ea"/>
              <a:cs typeface="+mn-cs"/>
            </a:rPr>
            <a:t>への繰出金が増額し、経常経費ベースで約</a:t>
          </a:r>
          <a:r>
            <a:rPr kumimoji="1" lang="en-US" altLang="ja-JP" sz="900" b="0" i="0" baseline="0">
              <a:solidFill>
                <a:schemeClr val="dk1"/>
              </a:solidFill>
              <a:effectLst/>
              <a:latin typeface="+mn-lt"/>
              <a:ea typeface="+mn-ea"/>
              <a:cs typeface="+mn-cs"/>
            </a:rPr>
            <a:t>17</a:t>
          </a:r>
          <a:r>
            <a:rPr kumimoji="1" lang="ja-JP" altLang="ja-JP" sz="900" b="0" i="0" baseline="0">
              <a:solidFill>
                <a:schemeClr val="dk1"/>
              </a:solidFill>
              <a:effectLst/>
              <a:latin typeface="+mn-lt"/>
              <a:ea typeface="+mn-ea"/>
              <a:cs typeface="+mn-cs"/>
            </a:rPr>
            <a:t>百万円の増であり、</a:t>
          </a:r>
          <a:r>
            <a:rPr kumimoji="1" lang="ja-JP" altLang="en-US" sz="900" b="0" i="0" baseline="0">
              <a:solidFill>
                <a:schemeClr val="dk1"/>
              </a:solidFill>
              <a:effectLst/>
              <a:latin typeface="+mn-lt"/>
              <a:ea typeface="+mn-ea"/>
              <a:cs typeface="+mn-cs"/>
            </a:rPr>
            <a:t>比率</a:t>
          </a:r>
          <a:r>
            <a:rPr kumimoji="1" lang="en-US" altLang="ja-JP" sz="900" b="0" i="0" baseline="0">
              <a:solidFill>
                <a:schemeClr val="dk1"/>
              </a:solidFill>
              <a:effectLst/>
              <a:latin typeface="+mn-lt"/>
              <a:ea typeface="+mn-ea"/>
              <a:cs typeface="+mn-cs"/>
            </a:rPr>
            <a:t>0.2</a:t>
          </a:r>
          <a:r>
            <a:rPr kumimoji="1" lang="ja-JP" altLang="ja-JP" sz="900" b="0" i="0" baseline="0">
              <a:solidFill>
                <a:schemeClr val="dk1"/>
              </a:solidFill>
              <a:effectLst/>
              <a:latin typeface="+mn-lt"/>
              <a:ea typeface="+mn-ea"/>
              <a:cs typeface="+mn-cs"/>
            </a:rPr>
            <a:t>％の増となっている。今後</a:t>
          </a:r>
          <a:r>
            <a:rPr kumimoji="1" lang="ja-JP" altLang="en-US" sz="900" b="0" i="0" baseline="0">
              <a:solidFill>
                <a:schemeClr val="dk1"/>
              </a:solidFill>
              <a:effectLst/>
              <a:latin typeface="+mn-lt"/>
              <a:ea typeface="+mn-ea"/>
              <a:cs typeface="+mn-cs"/>
            </a:rPr>
            <a:t>は、</a:t>
          </a:r>
          <a:r>
            <a:rPr kumimoji="1" lang="ja-JP" altLang="ja-JP" sz="900" b="0" i="0" baseline="0">
              <a:solidFill>
                <a:schemeClr val="dk1"/>
              </a:solidFill>
              <a:effectLst/>
              <a:latin typeface="+mn-lt"/>
              <a:ea typeface="+mn-ea"/>
              <a:cs typeface="+mn-cs"/>
            </a:rPr>
            <a:t>交付税・臨時財政対策債等の国の動向を注視していく</a:t>
          </a:r>
          <a:r>
            <a:rPr kumimoji="1" lang="ja-JP" altLang="en-US" sz="900" b="0" i="0" baseline="0">
              <a:solidFill>
                <a:schemeClr val="dk1"/>
              </a:solidFill>
              <a:effectLst/>
              <a:latin typeface="+mn-lt"/>
              <a:ea typeface="+mn-ea"/>
              <a:cs typeface="+mn-cs"/>
            </a:rPr>
            <a:t>とともに、</a:t>
          </a:r>
          <a:r>
            <a:rPr kumimoji="1" lang="ja-JP" altLang="ja-JP" sz="900" b="0" i="0" baseline="0">
              <a:solidFill>
                <a:schemeClr val="dk1"/>
              </a:solidFill>
              <a:effectLst/>
              <a:latin typeface="+mn-lt"/>
              <a:ea typeface="+mn-ea"/>
              <a:cs typeface="+mn-cs"/>
            </a:rPr>
            <a:t>公営企業会計</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独立採算の原則に基づいた収入確保や適切な会計処理を求めながら繰出金を精査していく必要がある。</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59</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424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31750</xdr:rowOff>
    </xdr:from>
    <xdr:to>
      <xdr:col>82</xdr:col>
      <xdr:colOff>196850</xdr:colOff>
      <xdr:row>59</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14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60</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838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137177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39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25400</xdr:rowOff>
    </xdr:from>
    <xdr:to>
      <xdr:col>78</xdr:col>
      <xdr:colOff>69850</xdr:colOff>
      <xdr:row>60</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312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120650</xdr:rowOff>
    </xdr:from>
    <xdr:to>
      <xdr:col>78</xdr:col>
      <xdr:colOff>120650</xdr:colOff>
      <xdr:row>56</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60977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25400</xdr:rowOff>
    </xdr:from>
    <xdr:to>
      <xdr:col>73</xdr:col>
      <xdr:colOff>180975</xdr:colOff>
      <xdr:row>60</xdr:row>
      <xdr:rowOff>76200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312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95250</xdr:rowOff>
    </xdr:from>
    <xdr:to>
      <xdr:col>74</xdr:col>
      <xdr:colOff>31750</xdr:colOff>
      <xdr:row>56</xdr:row>
      <xdr:rowOff>25400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60</xdr:row>
      <xdr:rowOff>76200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185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12700</xdr:rowOff>
    </xdr:from>
    <xdr:to>
      <xdr:col>69</xdr:col>
      <xdr:colOff>142875</xdr:colOff>
      <xdr:row>56</xdr:row>
      <xdr:rowOff>114300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38100</xdr:rowOff>
    </xdr:from>
    <xdr:to>
      <xdr:col>78</xdr:col>
      <xdr:colOff>120650</xdr:colOff>
      <xdr:row>60</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124477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146050</xdr:rowOff>
    </xdr:from>
    <xdr:to>
      <xdr:col>74</xdr:col>
      <xdr:colOff>31750</xdr:colOff>
      <xdr:row>60</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60977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25400</xdr:rowOff>
    </xdr:from>
    <xdr:to>
      <xdr:col>69</xdr:col>
      <xdr:colOff>142875</xdr:colOff>
      <xdr:row>60</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経常的な補助費等</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総額で令和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年度より約</a:t>
          </a:r>
          <a:r>
            <a:rPr kumimoji="1" lang="en-US" altLang="ja-JP" sz="1100" b="0" i="0" baseline="0">
              <a:solidFill>
                <a:schemeClr val="dk1"/>
              </a:solidFill>
              <a:effectLst/>
              <a:latin typeface="+mn-lt"/>
              <a:ea typeface="+mn-ea"/>
              <a:cs typeface="+mn-cs"/>
            </a:rPr>
            <a:t>121</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増額</a:t>
          </a:r>
          <a:r>
            <a:rPr kumimoji="1" lang="ja-JP" altLang="ja-JP" sz="1100" b="0" i="0" baseline="0">
              <a:solidFill>
                <a:schemeClr val="dk1"/>
              </a:solidFill>
              <a:effectLst/>
              <a:latin typeface="+mn-lt"/>
              <a:ea typeface="+mn-ea"/>
              <a:cs typeface="+mn-cs"/>
            </a:rPr>
            <a:t>し、令和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年度の補助費等に係る</a:t>
          </a:r>
          <a:r>
            <a:rPr kumimoji="1" lang="ja-JP" altLang="ja-JP" sz="1050" b="0" i="0" baseline="0">
              <a:solidFill>
                <a:schemeClr val="dk1"/>
              </a:solidFill>
              <a:effectLst/>
              <a:latin typeface="+mn-lt"/>
              <a:ea typeface="+mn-ea"/>
              <a:cs typeface="+mn-cs"/>
            </a:rPr>
            <a:t>経常</a:t>
          </a:r>
          <a:r>
            <a:rPr kumimoji="1" lang="ja-JP" altLang="ja-JP" sz="1100" b="0" i="0" baseline="0">
              <a:solidFill>
                <a:schemeClr val="dk1"/>
              </a:solidFill>
              <a:effectLst/>
              <a:latin typeface="+mn-lt"/>
              <a:ea typeface="+mn-ea"/>
              <a:cs typeface="+mn-cs"/>
            </a:rPr>
            <a:t>収支比率は</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により、類似団体平均を下回った。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主な要因として、青森地域広域事務組合への負担金（衛生費・消防費合わせて）</a:t>
          </a:r>
          <a:r>
            <a:rPr kumimoji="1" lang="en-US" altLang="ja-JP" sz="1100" b="0" i="0" baseline="0">
              <a:solidFill>
                <a:schemeClr val="dk1"/>
              </a:solidFill>
              <a:effectLst/>
              <a:latin typeface="+mn-lt"/>
              <a:ea typeface="+mn-ea"/>
              <a:cs typeface="+mn-cs"/>
            </a:rPr>
            <a:t>103</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である。経常経費の総額に大きな変動がない限り、今後も同水準を辿る見込みである。補助費は事業自体の精査から経費の圧縮に努めていく必要がある。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41275</xdr:rowOff>
    </xdr:from>
    <xdr:to>
      <xdr:col>82</xdr:col>
      <xdr:colOff>107950</xdr:colOff>
      <xdr:row>37</xdr:row>
      <xdr:rowOff>6985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1347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58437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59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41275</xdr:rowOff>
    </xdr:from>
    <xdr:to>
      <xdr:col>78</xdr:col>
      <xdr:colOff>69850</xdr:colOff>
      <xdr:row>36</xdr:row>
      <xdr:rowOff>144145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1347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144145</xdr:rowOff>
    </xdr:from>
    <xdr:to>
      <xdr:col>73</xdr:col>
      <xdr:colOff>180975</xdr:colOff>
      <xdr:row>37</xdr:row>
      <xdr:rowOff>75565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1634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132715</xdr:rowOff>
    </xdr:from>
    <xdr:to>
      <xdr:col>69</xdr:col>
      <xdr:colOff>92075</xdr:colOff>
      <xdr:row>37</xdr:row>
      <xdr:rowOff>75565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049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102252</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130827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127635</xdr:rowOff>
    </xdr:from>
    <xdr:to>
      <xdr:col>82</xdr:col>
      <xdr:colOff>158750</xdr:colOff>
      <xdr:row>37</xdr:row>
      <xdr:rowOff>57785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99712</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7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161925</xdr:rowOff>
    </xdr:from>
    <xdr:to>
      <xdr:col>78</xdr:col>
      <xdr:colOff>120650</xdr:colOff>
      <xdr:row>36</xdr:row>
      <xdr:rowOff>92075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102252</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93345</xdr:rowOff>
    </xdr:from>
    <xdr:to>
      <xdr:col>74</xdr:col>
      <xdr:colOff>31750</xdr:colOff>
      <xdr:row>37</xdr:row>
      <xdr:rowOff>23495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8272</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5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24765</xdr:rowOff>
    </xdr:from>
    <xdr:to>
      <xdr:col>69</xdr:col>
      <xdr:colOff>142875</xdr:colOff>
      <xdr:row>37</xdr:row>
      <xdr:rowOff>126365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111142</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81915</xdr:rowOff>
    </xdr:from>
    <xdr:to>
      <xdr:col>65</xdr:col>
      <xdr:colOff>53975</xdr:colOff>
      <xdr:row>37</xdr:row>
      <xdr:rowOff>12065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168292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4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0" i="0" baseline="0">
              <a:solidFill>
                <a:schemeClr val="dk1"/>
              </a:solidFill>
              <a:effectLst/>
              <a:latin typeface="+mn-lt"/>
              <a:ea typeface="+mn-ea"/>
              <a:cs typeface="+mn-cs"/>
            </a:rPr>
            <a:t>　公債費に係る経常収支比率は類似団体平均に比べ低い状態を維持している。普通会計においては臨時財政対策債の累積発行額が増えているものの、過去に普通建設事業に係る起債事業を抑制してきたこともあり、プライマリーバランスの黒字化を続けてきた結果である。しかしながら、平成</a:t>
          </a:r>
          <a:r>
            <a:rPr kumimoji="1" lang="en-US" altLang="ja-JP" sz="900" b="0" i="0" baseline="0">
              <a:solidFill>
                <a:schemeClr val="dk1"/>
              </a:solidFill>
              <a:effectLst/>
              <a:latin typeface="+mn-lt"/>
              <a:ea typeface="+mn-ea"/>
              <a:cs typeface="+mn-cs"/>
            </a:rPr>
            <a:t>22</a:t>
          </a:r>
          <a:r>
            <a:rPr kumimoji="1" lang="ja-JP" altLang="ja-JP" sz="900" b="0" i="0" baseline="0">
              <a:solidFill>
                <a:schemeClr val="dk1"/>
              </a:solidFill>
              <a:effectLst/>
              <a:latin typeface="+mn-lt"/>
              <a:ea typeface="+mn-ea"/>
              <a:cs typeface="+mn-cs"/>
            </a:rPr>
            <a:t>年度から新たに過疎地域指定を受け</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23</a:t>
          </a:r>
          <a:r>
            <a:rPr kumimoji="1" lang="ja-JP" altLang="ja-JP" sz="900" b="0" i="0" baseline="0">
              <a:solidFill>
                <a:schemeClr val="dk1"/>
              </a:solidFill>
              <a:effectLst/>
              <a:latin typeface="+mn-lt"/>
              <a:ea typeface="+mn-ea"/>
              <a:cs typeface="+mn-cs"/>
            </a:rPr>
            <a:t>年度からは過疎対策事業債を活用し始めたことや、大規模な更新事業が行われたことにより、令和</a:t>
          </a:r>
          <a:r>
            <a:rPr kumimoji="1" lang="en-US" altLang="ja-JP" sz="900" b="0" i="0" baseline="0">
              <a:solidFill>
                <a:schemeClr val="dk1"/>
              </a:solidFill>
              <a:effectLst/>
              <a:latin typeface="+mn-lt"/>
              <a:ea typeface="+mn-ea"/>
              <a:cs typeface="+mn-cs"/>
            </a:rPr>
            <a:t>3</a:t>
          </a:r>
          <a:r>
            <a:rPr kumimoji="1" lang="ja-JP" altLang="ja-JP" sz="900" b="0" i="0" baseline="0">
              <a:solidFill>
                <a:schemeClr val="dk1"/>
              </a:solidFill>
              <a:effectLst/>
              <a:latin typeface="+mn-lt"/>
              <a:ea typeface="+mn-ea"/>
              <a:cs typeface="+mn-cs"/>
            </a:rPr>
            <a:t>年度以降</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公債費は増加</a:t>
          </a:r>
          <a:r>
            <a:rPr kumimoji="1" lang="ja-JP" altLang="en-US" sz="900" b="0" i="0" baseline="0">
              <a:solidFill>
                <a:schemeClr val="dk1"/>
              </a:solidFill>
              <a:effectLst/>
              <a:latin typeface="+mn-lt"/>
              <a:ea typeface="+mn-ea"/>
              <a:cs typeface="+mn-cs"/>
            </a:rPr>
            <a:t>の一途をたどって</a:t>
          </a:r>
          <a:r>
            <a:rPr kumimoji="1" lang="ja-JP" altLang="ja-JP" sz="900" b="0" i="0" baseline="0">
              <a:solidFill>
                <a:schemeClr val="dk1"/>
              </a:solidFill>
              <a:effectLst/>
              <a:latin typeface="+mn-lt"/>
              <a:ea typeface="+mn-ea"/>
              <a:cs typeface="+mn-cs"/>
            </a:rPr>
            <a:t>いることから、中長期的なスパンで注視していく必要がある。</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52705</xdr:rowOff>
    </xdr:from>
    <xdr:to>
      <xdr:col>24</xdr:col>
      <xdr:colOff>25400</xdr:colOff>
      <xdr:row>75</xdr:row>
      <xdr:rowOff>81280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29114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8272</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3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75</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281430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2791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76852</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104140</xdr:rowOff>
    </xdr:from>
    <xdr:to>
      <xdr:col>11</xdr:col>
      <xdr:colOff>9525</xdr:colOff>
      <xdr:row>74</xdr:row>
      <xdr:rowOff>167005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27914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30480</xdr:rowOff>
    </xdr:from>
    <xdr:to>
      <xdr:col>24</xdr:col>
      <xdr:colOff>76200</xdr:colOff>
      <xdr:row>75</xdr:row>
      <xdr:rowOff>132080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47007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xdr:rowOff>
    </xdr:from>
    <xdr:to>
      <xdr:col>20</xdr:col>
      <xdr:colOff>38100</xdr:colOff>
      <xdr:row>75</xdr:row>
      <xdr:rowOff>103505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113682</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62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53340</xdr:rowOff>
    </xdr:from>
    <xdr:to>
      <xdr:col>11</xdr:col>
      <xdr:colOff>60325</xdr:colOff>
      <xdr:row>74</xdr:row>
      <xdr:rowOff>154940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165117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116205</xdr:rowOff>
    </xdr:from>
    <xdr:to>
      <xdr:col>6</xdr:col>
      <xdr:colOff>171450</xdr:colOff>
      <xdr:row>75</xdr:row>
      <xdr:rowOff>46355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56532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令和</a:t>
          </a:r>
          <a:r>
            <a:rPr kumimoji="1" lang="en-US" altLang="ja-JP" sz="1050" b="0" i="0" baseline="0">
              <a:solidFill>
                <a:schemeClr val="dk1"/>
              </a:solidFill>
              <a:effectLst/>
              <a:latin typeface="+mn-lt"/>
              <a:ea typeface="+mn-ea"/>
              <a:cs typeface="+mn-cs"/>
            </a:rPr>
            <a:t>5</a:t>
          </a:r>
          <a:r>
            <a:rPr kumimoji="1" lang="ja-JP" altLang="ja-JP" sz="1050" b="0" i="0" baseline="0">
              <a:solidFill>
                <a:schemeClr val="dk1"/>
              </a:solidFill>
              <a:effectLst/>
              <a:latin typeface="+mn-lt"/>
              <a:ea typeface="+mn-ea"/>
              <a:cs typeface="+mn-cs"/>
            </a:rPr>
            <a:t>年度決算においては、経費別の経常収支比率が扶助費、補助費等とその他（維持補修費・繰出金）で類似団体平均を超えているものの、人件費や物件費では下回る状況にあり、特に物件費の比率が類似団体平均に比べ良好なことが大きく影響し、全体（公債費除き）の比率としても類似団体平均より低い水準（良好な状態）で推移してい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今後も経常経費のより一層の削減をめざし良好な状態を維持できるよう努めたい。</a:t>
          </a:r>
          <a:endParaRPr lang="ja-JP" altLang="ja-JP" sz="105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1270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2837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154432</xdr:rowOff>
    </xdr:from>
    <xdr:to>
      <xdr:col>78</xdr:col>
      <xdr:colOff>69850</xdr:colOff>
      <xdr:row>75</xdr:row>
      <xdr:rowOff>1270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2841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80281</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10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154432</xdr:rowOff>
    </xdr:from>
    <xdr:to>
      <xdr:col>73</xdr:col>
      <xdr:colOff>180975</xdr:colOff>
      <xdr:row>76</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284173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76</xdr:row>
      <xdr:rowOff>40132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038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7637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43959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101109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青森県平内町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148271</xdr:rowOff>
    </xdr:from>
    <xdr:to>
      <xdr:col>29</xdr:col>
      <xdr:colOff>127000</xdr:colOff>
      <xdr:row>18</xdr:row>
      <xdr:rowOff>33296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10546"/>
          <a:ext cx="647700" cy="56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151281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70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5984</xdr:rowOff>
    </xdr:from>
    <xdr:to>
      <xdr:col>26</xdr:col>
      <xdr:colOff>50800</xdr:colOff>
      <xdr:row>18</xdr:row>
      <xdr:rowOff>33296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39709"/>
          <a:ext cx="698500" cy="27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117710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5984</xdr:rowOff>
    </xdr:from>
    <xdr:to>
      <xdr:col>22</xdr:col>
      <xdr:colOff>114300</xdr:colOff>
      <xdr:row>18</xdr:row>
      <xdr:rowOff>130037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39709"/>
          <a:ext cx="698500" cy="124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160436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7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130037</xdr:rowOff>
    </xdr:from>
    <xdr:to>
      <xdr:col>18</xdr:col>
      <xdr:colOff>177800</xdr:colOff>
      <xdr:row>19</xdr:row>
      <xdr:rowOff>18459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63762"/>
          <a:ext cx="698500" cy="59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5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148677</xdr:rowOff>
    </xdr:from>
    <xdr:to>
      <xdr:col>15</xdr:col>
      <xdr:colOff>101600</xdr:colOff>
      <xdr:row>18</xdr:row>
      <xdr:rowOff>78827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89004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97471</xdr:rowOff>
    </xdr:from>
    <xdr:to>
      <xdr:col>29</xdr:col>
      <xdr:colOff>177800</xdr:colOff>
      <xdr:row>18</xdr:row>
      <xdr:rowOff>27621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59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69548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153946</xdr:rowOff>
    </xdr:from>
    <xdr:to>
      <xdr:col>26</xdr:col>
      <xdr:colOff>101600</xdr:colOff>
      <xdr:row>18</xdr:row>
      <xdr:rowOff>84096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16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68873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02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126634</xdr:rowOff>
    </xdr:from>
    <xdr:to>
      <xdr:col>22</xdr:col>
      <xdr:colOff>165100</xdr:colOff>
      <xdr:row>18</xdr:row>
      <xdr:rowOff>56784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88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41561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7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79237</xdr:rowOff>
    </xdr:from>
    <xdr:to>
      <xdr:col>19</xdr:col>
      <xdr:colOff>38100</xdr:colOff>
      <xdr:row>19</xdr:row>
      <xdr:rowOff>9387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12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165614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9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139109</xdr:rowOff>
    </xdr:from>
    <xdr:to>
      <xdr:col>15</xdr:col>
      <xdr:colOff>101600</xdr:colOff>
      <xdr:row>19</xdr:row>
      <xdr:rowOff>69259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72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54036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5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127457</xdr:rowOff>
    </xdr:from>
    <xdr:to>
      <xdr:col>29</xdr:col>
      <xdr:colOff>127000</xdr:colOff>
      <xdr:row>35</xdr:row>
      <xdr:rowOff>145364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37807"/>
          <a:ext cx="647700" cy="17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145364</xdr:rowOff>
    </xdr:from>
    <xdr:to>
      <xdr:col>26</xdr:col>
      <xdr:colOff>50800</xdr:colOff>
      <xdr:row>35</xdr:row>
      <xdr:rowOff>241853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55714"/>
          <a:ext cx="698500" cy="96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277486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8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241853</xdr:rowOff>
    </xdr:from>
    <xdr:to>
      <xdr:col>22</xdr:col>
      <xdr:colOff>114300</xdr:colOff>
      <xdr:row>35</xdr:row>
      <xdr:rowOff>340493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52203"/>
          <a:ext cx="698500" cy="98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1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340493</xdr:rowOff>
    </xdr:from>
    <xdr:to>
      <xdr:col>18</xdr:col>
      <xdr:colOff>177800</xdr:colOff>
      <xdr:row>35</xdr:row>
      <xdr:rowOff>342341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50843"/>
          <a:ext cx="698500" cy="1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16146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247517</xdr:rowOff>
    </xdr:from>
    <xdr:to>
      <xdr:col>15</xdr:col>
      <xdr:colOff>101600</xdr:colOff>
      <xdr:row>36</xdr:row>
      <xdr:rowOff>6217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76657</xdr:rowOff>
    </xdr:from>
    <xdr:to>
      <xdr:col>29</xdr:col>
      <xdr:colOff>177800</xdr:colOff>
      <xdr:row>35</xdr:row>
      <xdr:rowOff>178257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87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264634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3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94564</xdr:rowOff>
    </xdr:from>
    <xdr:to>
      <xdr:col>26</xdr:col>
      <xdr:colOff>101600</xdr:colOff>
      <xdr:row>35</xdr:row>
      <xdr:rowOff>196164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0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206341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73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191053</xdr:rowOff>
    </xdr:from>
    <xdr:to>
      <xdr:col>22</xdr:col>
      <xdr:colOff>165100</xdr:colOff>
      <xdr:row>35</xdr:row>
      <xdr:rowOff>292653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01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302830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7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289693</xdr:rowOff>
    </xdr:from>
    <xdr:to>
      <xdr:col>19</xdr:col>
      <xdr:colOff>38100</xdr:colOff>
      <xdr:row>36</xdr:row>
      <xdr:rowOff>48393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00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33170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98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291541</xdr:rowOff>
    </xdr:from>
    <xdr:to>
      <xdr:col>15</xdr:col>
      <xdr:colOff>101600</xdr:colOff>
      <xdr:row>36</xdr:row>
      <xdr:rowOff>50241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01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35018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988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青森県平内町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9,948
9,894
217.09
7,717,177
7,482,144
199,244
4,464,966
7,818,353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13716</xdr:rowOff>
    </xdr:from>
    <xdr:to>
      <xdr:col>24</xdr:col>
      <xdr:colOff>63500</xdr:colOff>
      <xdr:row>36</xdr:row>
      <xdr:rowOff>43053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85916"/>
          <a:ext cx="8382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70972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8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43053</xdr:rowOff>
    </xdr:from>
    <xdr:to>
      <xdr:col>19</xdr:col>
      <xdr:colOff>177800</xdr:colOff>
      <xdr:row>36</xdr:row>
      <xdr:rowOff>97218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15253"/>
          <a:ext cx="889000" cy="5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12539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67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97218</xdr:rowOff>
    </xdr:from>
    <xdr:to>
      <xdr:col>15</xdr:col>
      <xdr:colOff>50800</xdr:colOff>
      <xdr:row>36</xdr:row>
      <xdr:rowOff>123698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9418"/>
          <a:ext cx="889000" cy="2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53776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1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123698</xdr:rowOff>
    </xdr:from>
    <xdr:to>
      <xdr:col>10</xdr:col>
      <xdr:colOff>114300</xdr:colOff>
      <xdr:row>37</xdr:row>
      <xdr:rowOff>130010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5898"/>
          <a:ext cx="889000" cy="1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122597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10135</xdr:rowOff>
    </xdr:from>
    <xdr:to>
      <xdr:col>6</xdr:col>
      <xdr:colOff>38100</xdr:colOff>
      <xdr:row>36</xdr:row>
      <xdr:rowOff>111735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128262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134366</xdr:rowOff>
    </xdr:from>
    <xdr:to>
      <xdr:col>24</xdr:col>
      <xdr:colOff>114300</xdr:colOff>
      <xdr:row>36</xdr:row>
      <xdr:rowOff>64516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112793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1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163703</xdr:rowOff>
    </xdr:from>
    <xdr:to>
      <xdr:col>20</xdr:col>
      <xdr:colOff>38100</xdr:colOff>
      <xdr:row>36</xdr:row>
      <xdr:rowOff>93853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84980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46418</xdr:rowOff>
    </xdr:from>
    <xdr:to>
      <xdr:col>15</xdr:col>
      <xdr:colOff>101600</xdr:colOff>
      <xdr:row>36</xdr:row>
      <xdr:rowOff>148018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139145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72898</xdr:rowOff>
    </xdr:from>
    <xdr:to>
      <xdr:col>10</xdr:col>
      <xdr:colOff>165100</xdr:colOff>
      <xdr:row>37</xdr:row>
      <xdr:rowOff>3048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165625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3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79210</xdr:rowOff>
    </xdr:from>
    <xdr:to>
      <xdr:col>6</xdr:col>
      <xdr:colOff>38100</xdr:colOff>
      <xdr:row>38</xdr:row>
      <xdr:rowOff>9360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88638</xdr:rowOff>
    </xdr:from>
    <xdr:to>
      <xdr:col>24</xdr:col>
      <xdr:colOff>63500</xdr:colOff>
      <xdr:row>57</xdr:row>
      <xdr:rowOff>100306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61288"/>
          <a:ext cx="838200" cy="1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100306</xdr:rowOff>
    </xdr:from>
    <xdr:to>
      <xdr:col>19</xdr:col>
      <xdr:colOff>177800</xdr:colOff>
      <xdr:row>57</xdr:row>
      <xdr:rowOff>129569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72956"/>
          <a:ext cx="889000" cy="2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150949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2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129569</xdr:rowOff>
    </xdr:from>
    <xdr:to>
      <xdr:col>15</xdr:col>
      <xdr:colOff>50800</xdr:colOff>
      <xdr:row>57</xdr:row>
      <xdr:rowOff>152419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02219"/>
          <a:ext cx="889000" cy="2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152419</xdr:rowOff>
    </xdr:from>
    <xdr:to>
      <xdr:col>10</xdr:col>
      <xdr:colOff>114300</xdr:colOff>
      <xdr:row>58</xdr:row>
      <xdr:rowOff>4449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25069"/>
          <a:ext cx="889000" cy="2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66870</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6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37838</xdr:rowOff>
    </xdr:from>
    <xdr:to>
      <xdr:col>24</xdr:col>
      <xdr:colOff>114300</xdr:colOff>
      <xdr:row>57</xdr:row>
      <xdr:rowOff>139438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1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16265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49506</xdr:rowOff>
    </xdr:from>
    <xdr:to>
      <xdr:col>20</xdr:col>
      <xdr:colOff>38100</xdr:colOff>
      <xdr:row>57</xdr:row>
      <xdr:rowOff>151106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2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167633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9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78769</xdr:rowOff>
    </xdr:from>
    <xdr:to>
      <xdr:col>15</xdr:col>
      <xdr:colOff>101600</xdr:colOff>
      <xdr:row>58</xdr:row>
      <xdr:rowOff>8919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5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25446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2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101619</xdr:rowOff>
    </xdr:from>
    <xdr:to>
      <xdr:col>10</xdr:col>
      <xdr:colOff>165100</xdr:colOff>
      <xdr:row>58</xdr:row>
      <xdr:rowOff>31769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7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48296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4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125099</xdr:rowOff>
    </xdr:from>
    <xdr:to>
      <xdr:col>6</xdr:col>
      <xdr:colOff>38100</xdr:colOff>
      <xdr:row>58</xdr:row>
      <xdr:rowOff>55249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9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46376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99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82741</xdr:rowOff>
    </xdr:from>
    <xdr:to>
      <xdr:col>24</xdr:col>
      <xdr:colOff>63500</xdr:colOff>
      <xdr:row>77</xdr:row>
      <xdr:rowOff>7074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2770041"/>
          <a:ext cx="838200" cy="43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8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133642</xdr:rowOff>
    </xdr:from>
    <xdr:to>
      <xdr:col>19</xdr:col>
      <xdr:colOff>177800</xdr:colOff>
      <xdr:row>74</xdr:row>
      <xdr:rowOff>82741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478042"/>
          <a:ext cx="889000" cy="29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28770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133642</xdr:rowOff>
    </xdr:from>
    <xdr:to>
      <xdr:col>15</xdr:col>
      <xdr:colOff>50800</xdr:colOff>
      <xdr:row>74</xdr:row>
      <xdr:rowOff>134975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478042"/>
          <a:ext cx="889000" cy="34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66679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9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134975</xdr:rowOff>
    </xdr:from>
    <xdr:to>
      <xdr:col>10</xdr:col>
      <xdr:colOff>114300</xdr:colOff>
      <xdr:row>78</xdr:row>
      <xdr:rowOff>54584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822275"/>
          <a:ext cx="889000" cy="60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165053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9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133362</xdr:rowOff>
    </xdr:from>
    <xdr:to>
      <xdr:col>6</xdr:col>
      <xdr:colOff>38100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127724</xdr:rowOff>
    </xdr:from>
    <xdr:to>
      <xdr:col>24</xdr:col>
      <xdr:colOff>114300</xdr:colOff>
      <xdr:row>77</xdr:row>
      <xdr:rowOff>57874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106151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1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31941</xdr:rowOff>
    </xdr:from>
    <xdr:to>
      <xdr:col>20</xdr:col>
      <xdr:colOff>38100</xdr:colOff>
      <xdr:row>74</xdr:row>
      <xdr:rowOff>133541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71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150068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49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82842</xdr:rowOff>
    </xdr:from>
    <xdr:to>
      <xdr:col>15</xdr:col>
      <xdr:colOff>101600</xdr:colOff>
      <xdr:row>73</xdr:row>
      <xdr:rowOff>12992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4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29519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20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84175</xdr:rowOff>
    </xdr:from>
    <xdr:to>
      <xdr:col>10</xdr:col>
      <xdr:colOff>165100</xdr:colOff>
      <xdr:row>75</xdr:row>
      <xdr:rowOff>14325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7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30852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54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3784</xdr:rowOff>
    </xdr:from>
    <xdr:to>
      <xdr:col>6</xdr:col>
      <xdr:colOff>38100</xdr:colOff>
      <xdr:row>78</xdr:row>
      <xdr:rowOff>105384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7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96511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6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54214</xdr:rowOff>
    </xdr:from>
    <xdr:to>
      <xdr:col>24</xdr:col>
      <xdr:colOff>63500</xdr:colOff>
      <xdr:row>94</xdr:row>
      <xdr:rowOff>93174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70514"/>
          <a:ext cx="8382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90797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91715</xdr:rowOff>
    </xdr:from>
    <xdr:to>
      <xdr:col>19</xdr:col>
      <xdr:colOff>177800</xdr:colOff>
      <xdr:row>94</xdr:row>
      <xdr:rowOff>93174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08015"/>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128047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91715</xdr:rowOff>
    </xdr:from>
    <xdr:to>
      <xdr:col>15</xdr:col>
      <xdr:colOff>50800</xdr:colOff>
      <xdr:row>95</xdr:row>
      <xdr:rowOff>144456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08015"/>
          <a:ext cx="889000" cy="22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144456</xdr:rowOff>
    </xdr:from>
    <xdr:to>
      <xdr:col>10</xdr:col>
      <xdr:colOff>114300</xdr:colOff>
      <xdr:row>95</xdr:row>
      <xdr:rowOff>165750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32206"/>
          <a:ext cx="889000" cy="2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98351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117510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7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3414</xdr:rowOff>
    </xdr:from>
    <xdr:to>
      <xdr:col>24</xdr:col>
      <xdr:colOff>114300</xdr:colOff>
      <xdr:row>94</xdr:row>
      <xdr:rowOff>105014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26291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7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42374</xdr:rowOff>
    </xdr:from>
    <xdr:to>
      <xdr:col>20</xdr:col>
      <xdr:colOff>38100</xdr:colOff>
      <xdr:row>94</xdr:row>
      <xdr:rowOff>143974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160501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93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40915</xdr:rowOff>
    </xdr:from>
    <xdr:to>
      <xdr:col>15</xdr:col>
      <xdr:colOff>101600</xdr:colOff>
      <xdr:row>94</xdr:row>
      <xdr:rowOff>142515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159042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3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93656</xdr:rowOff>
    </xdr:from>
    <xdr:to>
      <xdr:col>10</xdr:col>
      <xdr:colOff>165100</xdr:colOff>
      <xdr:row>96</xdr:row>
      <xdr:rowOff>23806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40333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1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114950</xdr:rowOff>
    </xdr:from>
    <xdr:to>
      <xdr:col>6</xdr:col>
      <xdr:colOff>38100</xdr:colOff>
      <xdr:row>96</xdr:row>
      <xdr:rowOff>45100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0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61627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7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43772</xdr:rowOff>
    </xdr:from>
    <xdr:to>
      <xdr:col>55</xdr:col>
      <xdr:colOff>0</xdr:colOff>
      <xdr:row>36</xdr:row>
      <xdr:rowOff>59774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1597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63176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92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40625</xdr:rowOff>
    </xdr:from>
    <xdr:to>
      <xdr:col>50</xdr:col>
      <xdr:colOff>114300</xdr:colOff>
      <xdr:row>36</xdr:row>
      <xdr:rowOff>59774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12825"/>
          <a:ext cx="889000" cy="1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168881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81319</xdr:rowOff>
    </xdr:from>
    <xdr:to>
      <xdr:col>45</xdr:col>
      <xdr:colOff>177800</xdr:colOff>
      <xdr:row>36</xdr:row>
      <xdr:rowOff>40625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10619"/>
          <a:ext cx="889000" cy="30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44854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81319</xdr:rowOff>
    </xdr:from>
    <xdr:to>
      <xdr:col>41</xdr:col>
      <xdr:colOff>50800</xdr:colOff>
      <xdr:row>37</xdr:row>
      <xdr:rowOff>21205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10619"/>
          <a:ext cx="889000" cy="45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30022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23589</xdr:rowOff>
    </xdr:from>
    <xdr:to>
      <xdr:col>36</xdr:col>
      <xdr:colOff>165100</xdr:colOff>
      <xdr:row>36</xdr:row>
      <xdr:rowOff>125189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141716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7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164422</xdr:rowOff>
    </xdr:from>
    <xdr:to>
      <xdr:col>55</xdr:col>
      <xdr:colOff>50800</xdr:colOff>
      <xdr:row>36</xdr:row>
      <xdr:rowOff>94572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6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142849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4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8974</xdr:rowOff>
    </xdr:from>
    <xdr:to>
      <xdr:col>50</xdr:col>
      <xdr:colOff>165100</xdr:colOff>
      <xdr:row>36</xdr:row>
      <xdr:rowOff>110574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8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101701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7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161275</xdr:rowOff>
    </xdr:from>
    <xdr:to>
      <xdr:col>46</xdr:col>
      <xdr:colOff>38100</xdr:colOff>
      <xdr:row>36</xdr:row>
      <xdr:rowOff>91425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6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82552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5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30519</xdr:rowOff>
    </xdr:from>
    <xdr:to>
      <xdr:col>41</xdr:col>
      <xdr:colOff>101600</xdr:colOff>
      <xdr:row>34</xdr:row>
      <xdr:rowOff>132119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123246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5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141855</xdr:rowOff>
    </xdr:from>
    <xdr:to>
      <xdr:col>36</xdr:col>
      <xdr:colOff>165100</xdr:colOff>
      <xdr:row>37</xdr:row>
      <xdr:rowOff>72005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1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63132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0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47639</xdr:rowOff>
    </xdr:from>
    <xdr:to>
      <xdr:col>55</xdr:col>
      <xdr:colOff>0</xdr:colOff>
      <xdr:row>57</xdr:row>
      <xdr:rowOff>136702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648839"/>
          <a:ext cx="838200" cy="26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29939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5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47639</xdr:rowOff>
    </xdr:from>
    <xdr:to>
      <xdr:col>50</xdr:col>
      <xdr:colOff>114300</xdr:colOff>
      <xdr:row>56</xdr:row>
      <xdr:rowOff>168980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48839"/>
          <a:ext cx="889000" cy="12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127734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2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15913</xdr:rowOff>
    </xdr:from>
    <xdr:to>
      <xdr:col>45</xdr:col>
      <xdr:colOff>177800</xdr:colOff>
      <xdr:row>56</xdr:row>
      <xdr:rowOff>168980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445663"/>
          <a:ext cx="889000" cy="32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44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15913</xdr:rowOff>
    </xdr:from>
    <xdr:to>
      <xdr:col>41</xdr:col>
      <xdr:colOff>50800</xdr:colOff>
      <xdr:row>56</xdr:row>
      <xdr:rowOff>116482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445663"/>
          <a:ext cx="889000" cy="27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142377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57460</xdr:rowOff>
    </xdr:from>
    <xdr:to>
      <xdr:col>36</xdr:col>
      <xdr:colOff>165100</xdr:colOff>
      <xdr:row>56</xdr:row>
      <xdr:rowOff>159060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4137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4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85902</xdr:rowOff>
    </xdr:from>
    <xdr:to>
      <xdr:col>55</xdr:col>
      <xdr:colOff>50800</xdr:colOff>
      <xdr:row>58</xdr:row>
      <xdr:rowOff>16052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5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829</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168289</xdr:rowOff>
    </xdr:from>
    <xdr:to>
      <xdr:col>50</xdr:col>
      <xdr:colOff>165100</xdr:colOff>
      <xdr:row>56</xdr:row>
      <xdr:rowOff>98439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9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114966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37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118180</xdr:rowOff>
    </xdr:from>
    <xdr:to>
      <xdr:col>46</xdr:col>
      <xdr:colOff>38100</xdr:colOff>
      <xdr:row>57</xdr:row>
      <xdr:rowOff>48330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39457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81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136563</xdr:rowOff>
    </xdr:from>
    <xdr:to>
      <xdr:col>41</xdr:col>
      <xdr:colOff>101600</xdr:colOff>
      <xdr:row>55</xdr:row>
      <xdr:rowOff>66713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3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83240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17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65682</xdr:rowOff>
    </xdr:from>
    <xdr:to>
      <xdr:col>36</xdr:col>
      <xdr:colOff>165100</xdr:colOff>
      <xdr:row>56</xdr:row>
      <xdr:rowOff>167282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6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158409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75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142557</xdr:rowOff>
    </xdr:from>
    <xdr:to>
      <xdr:col>55</xdr:col>
      <xdr:colOff>0</xdr:colOff>
      <xdr:row>77</xdr:row>
      <xdr:rowOff>159491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44207"/>
          <a:ext cx="838200" cy="1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146845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05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89928</xdr:rowOff>
    </xdr:from>
    <xdr:to>
      <xdr:col>50</xdr:col>
      <xdr:colOff>114300</xdr:colOff>
      <xdr:row>77</xdr:row>
      <xdr:rowOff>142557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291578"/>
          <a:ext cx="889000" cy="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61906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89928</xdr:rowOff>
    </xdr:from>
    <xdr:to>
      <xdr:col>45</xdr:col>
      <xdr:colOff>177800</xdr:colOff>
      <xdr:row>78</xdr:row>
      <xdr:rowOff>16816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291578"/>
          <a:ext cx="889000" cy="9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98344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14393</xdr:rowOff>
    </xdr:from>
    <xdr:to>
      <xdr:col>41</xdr:col>
      <xdr:colOff>50800</xdr:colOff>
      <xdr:row>78</xdr:row>
      <xdr:rowOff>16816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87493"/>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113822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14616</xdr:rowOff>
    </xdr:from>
    <xdr:to>
      <xdr:col>36</xdr:col>
      <xdr:colOff>165100</xdr:colOff>
      <xdr:row>77</xdr:row>
      <xdr:rowOff>116216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108691</xdr:rowOff>
    </xdr:from>
    <xdr:to>
      <xdr:col>55</xdr:col>
      <xdr:colOff>50800</xdr:colOff>
      <xdr:row>78</xdr:row>
      <xdr:rowOff>38841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1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23618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2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91757</xdr:rowOff>
    </xdr:from>
    <xdr:to>
      <xdr:col>50</xdr:col>
      <xdr:colOff>165100</xdr:colOff>
      <xdr:row>78</xdr:row>
      <xdr:rowOff>21907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9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13034</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38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39128</xdr:rowOff>
    </xdr:from>
    <xdr:to>
      <xdr:col>46</xdr:col>
      <xdr:colOff>38100</xdr:colOff>
      <xdr:row>77</xdr:row>
      <xdr:rowOff>140728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4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131855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33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137466</xdr:rowOff>
    </xdr:from>
    <xdr:to>
      <xdr:col>41</xdr:col>
      <xdr:colOff>101600</xdr:colOff>
      <xdr:row>78</xdr:row>
      <xdr:rowOff>67616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3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58743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43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135043</xdr:rowOff>
    </xdr:from>
    <xdr:to>
      <xdr:col>36</xdr:col>
      <xdr:colOff>165100</xdr:colOff>
      <xdr:row>78</xdr:row>
      <xdr:rowOff>65193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3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56320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42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106105</xdr:rowOff>
    </xdr:from>
    <xdr:to>
      <xdr:col>55</xdr:col>
      <xdr:colOff>0</xdr:colOff>
      <xdr:row>97</xdr:row>
      <xdr:rowOff>61995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393855"/>
          <a:ext cx="838200" cy="29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104357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92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106105</xdr:rowOff>
    </xdr:from>
    <xdr:to>
      <xdr:col>50</xdr:col>
      <xdr:colOff>114300</xdr:colOff>
      <xdr:row>96</xdr:row>
      <xdr:rowOff>113776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393855"/>
          <a:ext cx="889000" cy="17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44614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167860</xdr:rowOff>
    </xdr:from>
    <xdr:to>
      <xdr:col>45</xdr:col>
      <xdr:colOff>177800</xdr:colOff>
      <xdr:row>96</xdr:row>
      <xdr:rowOff>113776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112710"/>
          <a:ext cx="889000" cy="46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57400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8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167860</xdr:rowOff>
    </xdr:from>
    <xdr:to>
      <xdr:col>41</xdr:col>
      <xdr:colOff>50800</xdr:colOff>
      <xdr:row>95</xdr:row>
      <xdr:rowOff>149937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112710"/>
          <a:ext cx="889000" cy="32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22133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103312</xdr:rowOff>
    </xdr:from>
    <xdr:to>
      <xdr:col>36</xdr:col>
      <xdr:colOff>165100</xdr:colOff>
      <xdr:row>97</xdr:row>
      <xdr:rowOff>33462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24589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65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11195</xdr:rowOff>
    </xdr:from>
    <xdr:to>
      <xdr:col>55</xdr:col>
      <xdr:colOff>50800</xdr:colOff>
      <xdr:row>97</xdr:row>
      <xdr:rowOff>112795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4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161072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2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55305</xdr:rowOff>
    </xdr:from>
    <xdr:to>
      <xdr:col>50</xdr:col>
      <xdr:colOff>165100</xdr:colOff>
      <xdr:row>95</xdr:row>
      <xdr:rowOff>156905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34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1982</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11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62976</xdr:rowOff>
    </xdr:from>
    <xdr:to>
      <xdr:col>46</xdr:col>
      <xdr:colOff>38100</xdr:colOff>
      <xdr:row>96</xdr:row>
      <xdr:rowOff>164576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2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9653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117060</xdr:rowOff>
    </xdr:from>
    <xdr:to>
      <xdr:col>41</xdr:col>
      <xdr:colOff>101600</xdr:colOff>
      <xdr:row>94</xdr:row>
      <xdr:rowOff>47210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06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63737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58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99137</xdr:rowOff>
    </xdr:from>
    <xdr:to>
      <xdr:col>36</xdr:col>
      <xdr:colOff>165100</xdr:colOff>
      <xdr:row>96</xdr:row>
      <xdr:rowOff>29287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38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45814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16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76051</xdr:rowOff>
    </xdr:from>
    <xdr:to>
      <xdr:col>85</xdr:col>
      <xdr:colOff>127000</xdr:colOff>
      <xdr:row>39</xdr:row>
      <xdr:rowOff>98748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62601"/>
          <a:ext cx="8382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115968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9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76051</xdr:rowOff>
    </xdr:from>
    <xdr:to>
      <xdr:col>81</xdr:col>
      <xdr:colOff>50800</xdr:colOff>
      <xdr:row>39</xdr:row>
      <xdr:rowOff>98748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62601"/>
          <a:ext cx="8890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36666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98748</xdr:rowOff>
    </xdr:from>
    <xdr:to>
      <xdr:col>76</xdr:col>
      <xdr:colOff>114300</xdr:colOff>
      <xdr:row>39</xdr:row>
      <xdr:rowOff>98759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8529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98748</xdr:rowOff>
    </xdr:from>
    <xdr:to>
      <xdr:col>71</xdr:col>
      <xdr:colOff>177800</xdr:colOff>
      <xdr:row>39</xdr:row>
      <xdr:rowOff>98759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8529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14927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41232</xdr:rowOff>
    </xdr:from>
    <xdr:to>
      <xdr:col>67</xdr:col>
      <xdr:colOff>101600</xdr:colOff>
      <xdr:row>38</xdr:row>
      <xdr:rowOff>142832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159359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47948</xdr:rowOff>
    </xdr:from>
    <xdr:to>
      <xdr:col>85</xdr:col>
      <xdr:colOff>177800</xdr:colOff>
      <xdr:row>39</xdr:row>
      <xdr:rowOff>149548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134325</xdr:rowOff>
    </xdr:from>
    <xdr:ext cx="313932"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49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25251</xdr:rowOff>
    </xdr:from>
    <xdr:to>
      <xdr:col>81</xdr:col>
      <xdr:colOff>101600</xdr:colOff>
      <xdr:row>39</xdr:row>
      <xdr:rowOff>126851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1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117978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80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47948</xdr:rowOff>
    </xdr:from>
    <xdr:to>
      <xdr:col>76</xdr:col>
      <xdr:colOff>165100</xdr:colOff>
      <xdr:row>39</xdr:row>
      <xdr:rowOff>149548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140675</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35333" y="6827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47959</xdr:rowOff>
    </xdr:from>
    <xdr:to>
      <xdr:col>72</xdr:col>
      <xdr:colOff>38100</xdr:colOff>
      <xdr:row>39</xdr:row>
      <xdr:rowOff>149559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140686</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46333" y="6827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47948</xdr:rowOff>
    </xdr:from>
    <xdr:to>
      <xdr:col>67</xdr:col>
      <xdr:colOff>101600</xdr:colOff>
      <xdr:row>39</xdr:row>
      <xdr:rowOff>149548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140675</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57333" y="6827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66374</xdr:rowOff>
    </xdr:from>
    <xdr:to>
      <xdr:col>85</xdr:col>
      <xdr:colOff>127000</xdr:colOff>
      <xdr:row>77</xdr:row>
      <xdr:rowOff>117156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68024"/>
          <a:ext cx="838200" cy="5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163833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5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117156</xdr:rowOff>
    </xdr:from>
    <xdr:to>
      <xdr:col>81</xdr:col>
      <xdr:colOff>50800</xdr:colOff>
      <xdr:row>78</xdr:row>
      <xdr:rowOff>24791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318806"/>
          <a:ext cx="889000" cy="7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91486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24791</xdr:rowOff>
    </xdr:from>
    <xdr:to>
      <xdr:col>76</xdr:col>
      <xdr:colOff>114300</xdr:colOff>
      <xdr:row>78</xdr:row>
      <xdr:rowOff>93360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397891"/>
          <a:ext cx="889000" cy="6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102350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89322</xdr:rowOff>
    </xdr:from>
    <xdr:to>
      <xdr:col>71</xdr:col>
      <xdr:colOff>177800</xdr:colOff>
      <xdr:row>78</xdr:row>
      <xdr:rowOff>93360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462422"/>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130239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125411</xdr:rowOff>
    </xdr:from>
    <xdr:to>
      <xdr:col>67</xdr:col>
      <xdr:colOff>101600</xdr:colOff>
      <xdr:row>76</xdr:row>
      <xdr:rowOff>55561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72088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15574</xdr:rowOff>
    </xdr:from>
    <xdr:to>
      <xdr:col>85</xdr:col>
      <xdr:colOff>177800</xdr:colOff>
      <xdr:row>77</xdr:row>
      <xdr:rowOff>117174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1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165451</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9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66356</xdr:rowOff>
    </xdr:from>
    <xdr:to>
      <xdr:col>81</xdr:col>
      <xdr:colOff>101600</xdr:colOff>
      <xdr:row>77</xdr:row>
      <xdr:rowOff>167956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6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159083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6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145441</xdr:rowOff>
    </xdr:from>
    <xdr:to>
      <xdr:col>76</xdr:col>
      <xdr:colOff>165100</xdr:colOff>
      <xdr:row>78</xdr:row>
      <xdr:rowOff>75591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34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66718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4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42560</xdr:rowOff>
    </xdr:from>
    <xdr:to>
      <xdr:col>72</xdr:col>
      <xdr:colOff>38100</xdr:colOff>
      <xdr:row>78</xdr:row>
      <xdr:rowOff>144160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4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135287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5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38522</xdr:rowOff>
    </xdr:from>
    <xdr:to>
      <xdr:col>67</xdr:col>
      <xdr:colOff>101600</xdr:colOff>
      <xdr:row>78</xdr:row>
      <xdr:rowOff>140122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41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131249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5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123679</xdr:rowOff>
    </xdr:from>
    <xdr:to>
      <xdr:col>85</xdr:col>
      <xdr:colOff>127000</xdr:colOff>
      <xdr:row>98</xdr:row>
      <xdr:rowOff>133986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25779"/>
          <a:ext cx="8382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124122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3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78076</xdr:rowOff>
    </xdr:from>
    <xdr:to>
      <xdr:col>81</xdr:col>
      <xdr:colOff>50800</xdr:colOff>
      <xdr:row>98</xdr:row>
      <xdr:rowOff>123679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80176"/>
          <a:ext cx="889000" cy="4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78076</xdr:rowOff>
    </xdr:from>
    <xdr:to>
      <xdr:col>76</xdr:col>
      <xdr:colOff>114300</xdr:colOff>
      <xdr:row>98</xdr:row>
      <xdr:rowOff>127989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80176"/>
          <a:ext cx="889000" cy="4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81816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127989</xdr:rowOff>
    </xdr:from>
    <xdr:to>
      <xdr:col>71</xdr:col>
      <xdr:colOff>177800</xdr:colOff>
      <xdr:row>98</xdr:row>
      <xdr:rowOff>137387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30089"/>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128759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83186</xdr:rowOff>
    </xdr:from>
    <xdr:to>
      <xdr:col>85</xdr:col>
      <xdr:colOff>177800</xdr:colOff>
      <xdr:row>99</xdr:row>
      <xdr:rowOff>13336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8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169563</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72879</xdr:rowOff>
    </xdr:from>
    <xdr:to>
      <xdr:col>81</xdr:col>
      <xdr:colOff>101600</xdr:colOff>
      <xdr:row>99</xdr:row>
      <xdr:rowOff>3029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7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165606</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6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27276</xdr:rowOff>
    </xdr:from>
    <xdr:to>
      <xdr:col>76</xdr:col>
      <xdr:colOff>165100</xdr:colOff>
      <xdr:row>98</xdr:row>
      <xdr:rowOff>128876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120003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2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77189</xdr:rowOff>
    </xdr:from>
    <xdr:to>
      <xdr:col>72</xdr:col>
      <xdr:colOff>38100</xdr:colOff>
      <xdr:row>99</xdr:row>
      <xdr:rowOff>7339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169916</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7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86587</xdr:rowOff>
    </xdr:from>
    <xdr:to>
      <xdr:col>67</xdr:col>
      <xdr:colOff>101600</xdr:colOff>
      <xdr:row>99</xdr:row>
      <xdr:rowOff>16737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8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7864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8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115701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594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22257</xdr:rowOff>
    </xdr:from>
    <xdr:to>
      <xdr:col>102</xdr:col>
      <xdr:colOff>114300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537357"/>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95242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46495</xdr:rowOff>
    </xdr:from>
    <xdr:to>
      <xdr:col>98</xdr:col>
      <xdr:colOff>38100</xdr:colOff>
      <xdr:row>37</xdr:row>
      <xdr:rowOff>148095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9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164622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16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142907</xdr:rowOff>
    </xdr:from>
    <xdr:to>
      <xdr:col>98</xdr:col>
      <xdr:colOff>38100</xdr:colOff>
      <xdr:row>38</xdr:row>
      <xdr:rowOff>73057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64184</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99333" y="6579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50088</xdr:rowOff>
    </xdr:from>
    <xdr:to>
      <xdr:col>116</xdr:col>
      <xdr:colOff>63500</xdr:colOff>
      <xdr:row>58</xdr:row>
      <xdr:rowOff>55758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9994188"/>
          <a:ext cx="8382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55758</xdr:rowOff>
    </xdr:from>
    <xdr:to>
      <xdr:col>111</xdr:col>
      <xdr:colOff>177800</xdr:colOff>
      <xdr:row>58</xdr:row>
      <xdr:rowOff>57679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9999858"/>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57679</xdr:rowOff>
    </xdr:from>
    <xdr:to>
      <xdr:col>107</xdr:col>
      <xdr:colOff>50800</xdr:colOff>
      <xdr:row>58</xdr:row>
      <xdr:rowOff>59324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001779"/>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59324</xdr:rowOff>
    </xdr:from>
    <xdr:to>
      <xdr:col>102</xdr:col>
      <xdr:colOff>114300</xdr:colOff>
      <xdr:row>58</xdr:row>
      <xdr:rowOff>62342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003424"/>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141204</xdr:rowOff>
    </xdr:from>
    <xdr:to>
      <xdr:col>98</xdr:col>
      <xdr:colOff>38100</xdr:colOff>
      <xdr:row>57</xdr:row>
      <xdr:rowOff>71354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87881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170738</xdr:rowOff>
    </xdr:from>
    <xdr:to>
      <xdr:col>116</xdr:col>
      <xdr:colOff>114300</xdr:colOff>
      <xdr:row>58</xdr:row>
      <xdr:rowOff>100888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94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90552</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86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4958</xdr:rowOff>
    </xdr:from>
    <xdr:to>
      <xdr:col>112</xdr:col>
      <xdr:colOff>38100</xdr:colOff>
      <xdr:row>58</xdr:row>
      <xdr:rowOff>106558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94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97685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04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6879</xdr:rowOff>
    </xdr:from>
    <xdr:to>
      <xdr:col>107</xdr:col>
      <xdr:colOff>101600</xdr:colOff>
      <xdr:row>58</xdr:row>
      <xdr:rowOff>108479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95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99606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8524</xdr:rowOff>
    </xdr:from>
    <xdr:to>
      <xdr:col>102</xdr:col>
      <xdr:colOff>165100</xdr:colOff>
      <xdr:row>58</xdr:row>
      <xdr:rowOff>110124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9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101251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4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11542</xdr:rowOff>
    </xdr:from>
    <xdr:to>
      <xdr:col>98</xdr:col>
      <xdr:colOff>38100</xdr:colOff>
      <xdr:row>58</xdr:row>
      <xdr:rowOff>113142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95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104269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0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153677</xdr:rowOff>
    </xdr:from>
    <xdr:to>
      <xdr:col>116</xdr:col>
      <xdr:colOff>63500</xdr:colOff>
      <xdr:row>74</xdr:row>
      <xdr:rowOff>43117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669527"/>
          <a:ext cx="838200" cy="6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66429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9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43117</xdr:rowOff>
    </xdr:from>
    <xdr:to>
      <xdr:col>111</xdr:col>
      <xdr:colOff>177800</xdr:colOff>
      <xdr:row>74</xdr:row>
      <xdr:rowOff>93866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730417"/>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168335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93866</xdr:rowOff>
    </xdr:from>
    <xdr:to>
      <xdr:col>107</xdr:col>
      <xdr:colOff>50800</xdr:colOff>
      <xdr:row>75</xdr:row>
      <xdr:rowOff>28829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781166"/>
          <a:ext cx="8890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159845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8908</xdr:rowOff>
    </xdr:from>
    <xdr:to>
      <xdr:col>102</xdr:col>
      <xdr:colOff>114300</xdr:colOff>
      <xdr:row>75</xdr:row>
      <xdr:rowOff>28829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867658"/>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161755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58365</xdr:rowOff>
    </xdr:from>
    <xdr:to>
      <xdr:col>98</xdr:col>
      <xdr:colOff>38100</xdr:colOff>
      <xdr:row>76</xdr:row>
      <xdr:rowOff>159965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151092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102877</xdr:rowOff>
    </xdr:from>
    <xdr:to>
      <xdr:col>116</xdr:col>
      <xdr:colOff>114300</xdr:colOff>
      <xdr:row>74</xdr:row>
      <xdr:rowOff>33027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61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125754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47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163767</xdr:rowOff>
    </xdr:from>
    <xdr:to>
      <xdr:col>112</xdr:col>
      <xdr:colOff>38100</xdr:colOff>
      <xdr:row>74</xdr:row>
      <xdr:rowOff>93917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6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110444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4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43066</xdr:rowOff>
    </xdr:from>
    <xdr:to>
      <xdr:col>107</xdr:col>
      <xdr:colOff>101600</xdr:colOff>
      <xdr:row>74</xdr:row>
      <xdr:rowOff>144666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161193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50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149479</xdr:rowOff>
    </xdr:from>
    <xdr:to>
      <xdr:col>102</xdr:col>
      <xdr:colOff>165100</xdr:colOff>
      <xdr:row>75</xdr:row>
      <xdr:rowOff>79629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3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96156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1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129558</xdr:rowOff>
    </xdr:from>
    <xdr:to>
      <xdr:col>98</xdr:col>
      <xdr:colOff>38100</xdr:colOff>
      <xdr:row>75</xdr:row>
      <xdr:rowOff>59708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76235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9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・人件費は</a:t>
          </a:r>
          <a:r>
            <a:rPr kumimoji="1" lang="ja-JP" altLang="en-US" sz="800" b="0" i="0" baseline="0">
              <a:solidFill>
                <a:schemeClr val="dk1"/>
              </a:solidFill>
              <a:effectLst/>
              <a:latin typeface="+mn-lt"/>
              <a:ea typeface="+mn-ea"/>
              <a:cs typeface="+mn-cs"/>
            </a:rPr>
            <a:t>人口減少及び最低賃金上昇等</a:t>
          </a:r>
          <a:r>
            <a:rPr kumimoji="1" lang="ja-JP" altLang="ja-JP" sz="800" b="0" i="0" baseline="0">
              <a:solidFill>
                <a:schemeClr val="dk1"/>
              </a:solidFill>
              <a:effectLst/>
              <a:latin typeface="+mn-lt"/>
              <a:ea typeface="+mn-ea"/>
              <a:cs typeface="+mn-cs"/>
            </a:rPr>
            <a:t>の影響で住民１人あたりの金額は若干の微増で推移している。類似団体平均との比較においても、ほぼ同様の経年変化をしていることから、当町特有の要因はほとんどないと考えている。また、全国平均や青森県平均よりは高水準であるものの類似団体比較ではコストを抑えている状況にあるといえ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・物件費や扶助費について</a:t>
          </a:r>
          <a:r>
            <a:rPr kumimoji="1" lang="ja-JP" altLang="en-US" sz="800" b="0" i="0" baseline="0">
              <a:solidFill>
                <a:schemeClr val="dk1"/>
              </a:solidFill>
              <a:effectLst/>
              <a:latin typeface="+mn-lt"/>
              <a:ea typeface="+mn-ea"/>
              <a:cs typeface="+mn-cs"/>
            </a:rPr>
            <a:t>は</a:t>
          </a:r>
          <a:r>
            <a:rPr kumimoji="1" lang="ja-JP" altLang="ja-JP" sz="800" b="0" i="0" baseline="0">
              <a:solidFill>
                <a:schemeClr val="dk1"/>
              </a:solidFill>
              <a:effectLst/>
              <a:latin typeface="+mn-lt"/>
              <a:ea typeface="+mn-ea"/>
              <a:cs typeface="+mn-cs"/>
            </a:rPr>
            <a:t>人口減少等の影響もあり、住民一人当たりの金額が増加傾向にある。扶助費は類似団体平均より上回ったものの、県や全国平均</a:t>
          </a:r>
          <a:r>
            <a:rPr kumimoji="1" lang="ja-JP" altLang="en-US" sz="800" b="0" i="0" baseline="0">
              <a:solidFill>
                <a:schemeClr val="dk1"/>
              </a:solidFill>
              <a:effectLst/>
              <a:latin typeface="+mn-lt"/>
              <a:ea typeface="+mn-ea"/>
              <a:cs typeface="+mn-cs"/>
            </a:rPr>
            <a:t>を</a:t>
          </a:r>
          <a:r>
            <a:rPr kumimoji="1" lang="ja-JP" altLang="ja-JP" sz="800" b="0" i="0" baseline="0">
              <a:solidFill>
                <a:schemeClr val="dk1"/>
              </a:solidFill>
              <a:effectLst/>
              <a:latin typeface="+mn-lt"/>
              <a:ea typeface="+mn-ea"/>
              <a:cs typeface="+mn-cs"/>
            </a:rPr>
            <a:t>下回っている。人口減少・少子化対策として</a:t>
          </a:r>
          <a:r>
            <a:rPr kumimoji="1" lang="ja-JP" altLang="en-US" sz="800" b="0" i="0" baseline="0">
              <a:solidFill>
                <a:schemeClr val="dk1"/>
              </a:solidFill>
              <a:effectLst/>
              <a:latin typeface="+mn-lt"/>
              <a:ea typeface="+mn-ea"/>
              <a:cs typeface="+mn-cs"/>
            </a:rPr>
            <a:t>の</a:t>
          </a:r>
          <a:r>
            <a:rPr kumimoji="1" lang="ja-JP" altLang="ja-JP" sz="800" b="0" i="0" baseline="0">
              <a:solidFill>
                <a:schemeClr val="dk1"/>
              </a:solidFill>
              <a:effectLst/>
              <a:latin typeface="+mn-lt"/>
              <a:ea typeface="+mn-ea"/>
              <a:cs typeface="+mn-cs"/>
            </a:rPr>
            <a:t>保育料</a:t>
          </a:r>
          <a:r>
            <a:rPr kumimoji="1" lang="ja-JP" altLang="en-US" sz="800" b="0" i="0" baseline="0">
              <a:solidFill>
                <a:schemeClr val="dk1"/>
              </a:solidFill>
              <a:effectLst/>
              <a:latin typeface="+mn-lt"/>
              <a:ea typeface="+mn-ea"/>
              <a:cs typeface="+mn-cs"/>
            </a:rPr>
            <a:t>及び副食費</a:t>
          </a:r>
          <a:r>
            <a:rPr kumimoji="1" lang="ja-JP" altLang="ja-JP" sz="800" b="0" i="0" baseline="0">
              <a:solidFill>
                <a:schemeClr val="dk1"/>
              </a:solidFill>
              <a:effectLst/>
              <a:latin typeface="+mn-lt"/>
              <a:ea typeface="+mn-ea"/>
              <a:cs typeface="+mn-cs"/>
            </a:rPr>
            <a:t>の完全無償化</a:t>
          </a:r>
          <a:r>
            <a:rPr kumimoji="1" lang="ja-JP" altLang="en-US" sz="800" b="0" i="0" baseline="0">
              <a:solidFill>
                <a:schemeClr val="dk1"/>
              </a:solidFill>
              <a:effectLst/>
              <a:latin typeface="+mn-lt"/>
              <a:ea typeface="+mn-ea"/>
              <a:cs typeface="+mn-cs"/>
            </a:rPr>
            <a:t>、</a:t>
          </a:r>
          <a:r>
            <a:rPr kumimoji="1" lang="ja-JP" altLang="ja-JP" sz="800" b="0" i="0" baseline="0">
              <a:solidFill>
                <a:schemeClr val="dk1"/>
              </a:solidFill>
              <a:effectLst/>
              <a:latin typeface="+mn-lt"/>
              <a:ea typeface="+mn-ea"/>
              <a:cs typeface="+mn-cs"/>
            </a:rPr>
            <a:t>医療費の無償化等、町独自事業</a:t>
          </a:r>
          <a:r>
            <a:rPr kumimoji="1" lang="ja-JP" altLang="en-US" sz="800" b="0" i="0" baseline="0">
              <a:solidFill>
                <a:schemeClr val="dk1"/>
              </a:solidFill>
              <a:effectLst/>
              <a:latin typeface="+mn-lt"/>
              <a:ea typeface="+mn-ea"/>
              <a:cs typeface="+mn-cs"/>
            </a:rPr>
            <a:t>については</a:t>
          </a:r>
          <a:r>
            <a:rPr kumimoji="1" lang="ja-JP" altLang="ja-JP" sz="800" b="0" i="0" baseline="0">
              <a:solidFill>
                <a:schemeClr val="dk1"/>
              </a:solidFill>
              <a:effectLst/>
              <a:latin typeface="+mn-lt"/>
              <a:ea typeface="+mn-ea"/>
              <a:cs typeface="+mn-cs"/>
            </a:rPr>
            <a:t>事業効果、国</a:t>
          </a:r>
          <a:r>
            <a:rPr kumimoji="1" lang="ja-JP" altLang="en-US" sz="800" b="0" i="0" baseline="0">
              <a:solidFill>
                <a:schemeClr val="dk1"/>
              </a:solidFill>
              <a:effectLst/>
              <a:latin typeface="+mn-lt"/>
              <a:ea typeface="+mn-ea"/>
              <a:cs typeface="+mn-cs"/>
            </a:rPr>
            <a:t>県</a:t>
          </a:r>
          <a:r>
            <a:rPr kumimoji="1" lang="ja-JP" altLang="ja-JP" sz="800" b="0" i="0" baseline="0">
              <a:solidFill>
                <a:schemeClr val="dk1"/>
              </a:solidFill>
              <a:effectLst/>
              <a:latin typeface="+mn-lt"/>
              <a:ea typeface="+mn-ea"/>
              <a:cs typeface="+mn-cs"/>
            </a:rPr>
            <a:t>の動向等を見極めて事業を実施していく必要がある。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普通建設事業費を主とした投資的経費は当町において、これまで対症療法型の維持管理を主体とし、新設・更新・大規模改修等を控えてきたためこれまで低水準で推移してきたが、昨今問題が顕在化している公共施設等の老朽化は当町においても喫緊の課題であり、更新整備を中心に経費が増加している状況であり、令和元年～２年にかけて、消防庁舎と防災無線の更新</a:t>
          </a:r>
          <a:r>
            <a:rPr kumimoji="1" lang="ja-JP" altLang="en-US" sz="800" b="0" i="0" baseline="0">
              <a:solidFill>
                <a:schemeClr val="dk1"/>
              </a:solidFill>
              <a:effectLst/>
              <a:latin typeface="+mn-lt"/>
              <a:ea typeface="+mn-ea"/>
              <a:cs typeface="+mn-cs"/>
            </a:rPr>
            <a:t>、</a:t>
          </a:r>
          <a:r>
            <a:rPr kumimoji="1" lang="en-US" altLang="ja-JP" sz="800" b="0" i="0" baseline="0">
              <a:solidFill>
                <a:schemeClr val="dk1"/>
              </a:solidFill>
              <a:effectLst/>
              <a:latin typeface="+mn-lt"/>
              <a:ea typeface="+mn-ea"/>
              <a:cs typeface="+mn-cs"/>
            </a:rPr>
            <a:t>4</a:t>
          </a:r>
          <a:r>
            <a:rPr kumimoji="1" lang="ja-JP" altLang="ja-JP" sz="800" b="0" i="0" baseline="0">
              <a:solidFill>
                <a:schemeClr val="dk1"/>
              </a:solidFill>
              <a:effectLst/>
              <a:latin typeface="+mn-lt"/>
              <a:ea typeface="+mn-ea"/>
              <a:cs typeface="+mn-cs"/>
            </a:rPr>
            <a:t>年度は平内中学校の更新</a:t>
          </a:r>
          <a:r>
            <a:rPr kumimoji="1" lang="ja-JP" altLang="en-US" sz="800" b="0" i="0" baseline="0">
              <a:solidFill>
                <a:schemeClr val="dk1"/>
              </a:solidFill>
              <a:effectLst/>
              <a:latin typeface="+mn-lt"/>
              <a:ea typeface="+mn-ea"/>
              <a:cs typeface="+mn-cs"/>
            </a:rPr>
            <a:t>、令和</a:t>
          </a:r>
          <a:r>
            <a:rPr kumimoji="1" lang="en-US" altLang="ja-JP" sz="800" b="0" i="0" baseline="0">
              <a:solidFill>
                <a:schemeClr val="dk1"/>
              </a:solidFill>
              <a:effectLst/>
              <a:latin typeface="+mn-lt"/>
              <a:ea typeface="+mn-ea"/>
              <a:cs typeface="+mn-cs"/>
            </a:rPr>
            <a:t>5</a:t>
          </a:r>
          <a:r>
            <a:rPr kumimoji="1" lang="ja-JP" altLang="en-US" sz="800" b="0" i="0" baseline="0">
              <a:solidFill>
                <a:schemeClr val="dk1"/>
              </a:solidFill>
              <a:effectLst/>
              <a:latin typeface="+mn-lt"/>
              <a:ea typeface="+mn-ea"/>
              <a:cs typeface="+mn-cs"/>
            </a:rPr>
            <a:t>年度は新庁舎整備に先駆けて道路及び水道管等を整備すること</a:t>
          </a:r>
          <a:r>
            <a:rPr kumimoji="1" lang="ja-JP" altLang="ja-JP" sz="800" b="0" i="0" baseline="0">
              <a:solidFill>
                <a:schemeClr val="dk1"/>
              </a:solidFill>
              <a:effectLst/>
              <a:latin typeface="+mn-lt"/>
              <a:ea typeface="+mn-ea"/>
              <a:cs typeface="+mn-cs"/>
            </a:rPr>
            <a:t>により再び増加となり、大型の更新事業が相次いでいることから、公共施設等総合管理計画等を踏まえた中長期的な視点から安全とコストのバランスを考えた投資が必要であると考える。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・繰出金については特別会計</a:t>
          </a:r>
          <a:r>
            <a:rPr kumimoji="1" lang="ja-JP" altLang="en-US" sz="800" b="0" i="0" baseline="0">
              <a:solidFill>
                <a:schemeClr val="dk1"/>
              </a:solidFill>
              <a:effectLst/>
              <a:latin typeface="+mn-lt"/>
              <a:ea typeface="+mn-ea"/>
              <a:cs typeface="+mn-cs"/>
            </a:rPr>
            <a:t>である</a:t>
          </a:r>
          <a:r>
            <a:rPr kumimoji="1" lang="ja-JP" altLang="ja-JP" sz="800" b="0" i="0" baseline="0">
              <a:solidFill>
                <a:schemeClr val="dk1"/>
              </a:solidFill>
              <a:effectLst/>
              <a:latin typeface="+mn-lt"/>
              <a:ea typeface="+mn-ea"/>
              <a:cs typeface="+mn-cs"/>
            </a:rPr>
            <a:t>介護保険や後期高齢医療保険事業を中心に社会保障に係る繰出金や整備が進む下水道事業への繰出金等が増加傾向にあり、また補助費等においては、</a:t>
          </a:r>
          <a:r>
            <a:rPr kumimoji="1" lang="ja-JP" altLang="en-US" sz="800" b="0" i="0" baseline="0">
              <a:solidFill>
                <a:schemeClr val="dk1"/>
              </a:solidFill>
              <a:effectLst/>
              <a:latin typeface="+mn-lt"/>
              <a:ea typeface="+mn-ea"/>
              <a:cs typeface="+mn-cs"/>
            </a:rPr>
            <a:t>物価高騰関連補助金</a:t>
          </a:r>
          <a:r>
            <a:rPr kumimoji="1" lang="ja-JP" altLang="ja-JP" sz="800" b="0" i="0" baseline="0">
              <a:solidFill>
                <a:schemeClr val="dk1"/>
              </a:solidFill>
              <a:effectLst/>
              <a:latin typeface="+mn-lt"/>
              <a:ea typeface="+mn-ea"/>
              <a:cs typeface="+mn-cs"/>
            </a:rPr>
            <a:t>、ホタテ残渣の運営助成金の増等により高止まり傾向にある。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・公債費については</a:t>
          </a:r>
          <a:r>
            <a:rPr kumimoji="1" lang="en-US" altLang="ja-JP" sz="800" b="0" i="0" baseline="0">
              <a:solidFill>
                <a:schemeClr val="dk1"/>
              </a:solidFill>
              <a:effectLst/>
              <a:latin typeface="+mn-lt"/>
              <a:ea typeface="+mn-ea"/>
              <a:cs typeface="+mn-cs"/>
            </a:rPr>
            <a:t>2</a:t>
          </a:r>
          <a:r>
            <a:rPr kumimoji="1" lang="ja-JP" altLang="ja-JP" sz="800" b="0" i="0" baseline="0">
              <a:solidFill>
                <a:schemeClr val="dk1"/>
              </a:solidFill>
              <a:effectLst/>
              <a:latin typeface="+mn-lt"/>
              <a:ea typeface="+mn-ea"/>
              <a:cs typeface="+mn-cs"/>
            </a:rPr>
            <a:t>年度まで減少傾向であったが、過疎債や緊防債などの借入額の大きな起債の償還が始まることから、</a:t>
          </a:r>
          <a:r>
            <a:rPr kumimoji="1" lang="en-US" altLang="ja-JP" sz="800" b="0" i="0" baseline="0">
              <a:solidFill>
                <a:schemeClr val="dk1"/>
              </a:solidFill>
              <a:effectLst/>
              <a:latin typeface="+mn-lt"/>
              <a:ea typeface="+mn-ea"/>
              <a:cs typeface="+mn-cs"/>
            </a:rPr>
            <a:t>3</a:t>
          </a:r>
          <a:r>
            <a:rPr kumimoji="1" lang="ja-JP" altLang="ja-JP" sz="800" b="0" i="0" baseline="0">
              <a:solidFill>
                <a:schemeClr val="dk1"/>
              </a:solidFill>
              <a:effectLst/>
              <a:latin typeface="+mn-lt"/>
              <a:ea typeface="+mn-ea"/>
              <a:cs typeface="+mn-cs"/>
            </a:rPr>
            <a:t>年度を境に上昇に転じてい</a:t>
          </a:r>
          <a:r>
            <a:rPr kumimoji="1" lang="ja-JP" altLang="en-US" sz="800" b="0" i="0" baseline="0">
              <a:solidFill>
                <a:schemeClr val="dk1"/>
              </a:solidFill>
              <a:effectLst/>
              <a:latin typeface="+mn-lt"/>
              <a:ea typeface="+mn-ea"/>
              <a:cs typeface="+mn-cs"/>
            </a:rPr>
            <a:t>おり、</a:t>
          </a:r>
          <a:r>
            <a:rPr kumimoji="1" lang="ja-JP" altLang="ja-JP" sz="800" b="0" i="0" baseline="0">
              <a:solidFill>
                <a:schemeClr val="dk1"/>
              </a:solidFill>
              <a:effectLst/>
              <a:latin typeface="+mn-lt"/>
              <a:ea typeface="+mn-ea"/>
              <a:cs typeface="+mn-cs"/>
            </a:rPr>
            <a:t>維持補修費については、</a:t>
          </a:r>
          <a:r>
            <a:rPr kumimoji="1" lang="en-US" altLang="ja-JP" sz="800" b="0" i="0" baseline="0">
              <a:solidFill>
                <a:schemeClr val="dk1"/>
              </a:solidFill>
              <a:effectLst/>
              <a:latin typeface="+mn-lt"/>
              <a:ea typeface="+mn-ea"/>
              <a:cs typeface="+mn-cs"/>
            </a:rPr>
            <a:t>5</a:t>
          </a:r>
          <a:r>
            <a:rPr kumimoji="1" lang="ja-JP" altLang="ja-JP" sz="800" b="0" i="0" baseline="0">
              <a:solidFill>
                <a:schemeClr val="dk1"/>
              </a:solidFill>
              <a:effectLst/>
              <a:latin typeface="+mn-lt"/>
              <a:ea typeface="+mn-ea"/>
              <a:cs typeface="+mn-cs"/>
            </a:rPr>
            <a:t>年度は雪の量が前年より</a:t>
          </a:r>
          <a:r>
            <a:rPr kumimoji="1" lang="ja-JP" altLang="en-US" sz="800" b="0" i="0" baseline="0">
              <a:solidFill>
                <a:schemeClr val="dk1"/>
              </a:solidFill>
              <a:effectLst/>
              <a:latin typeface="+mn-lt"/>
              <a:ea typeface="+mn-ea"/>
              <a:cs typeface="+mn-cs"/>
            </a:rPr>
            <a:t>少なく大幅に減となったが</a:t>
          </a:r>
          <a:r>
            <a:rPr kumimoji="1" lang="ja-JP" altLang="ja-JP" sz="800" b="0" i="0" baseline="0">
              <a:solidFill>
                <a:schemeClr val="dk1"/>
              </a:solidFill>
              <a:effectLst/>
              <a:latin typeface="+mn-lt"/>
              <a:ea typeface="+mn-ea"/>
              <a:cs typeface="+mn-cs"/>
            </a:rPr>
            <a:t>、今後も天候に左右されるものである。</a:t>
          </a:r>
          <a:endParaRPr lang="ja-JP" altLang="ja-JP" sz="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青森県平内町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9,948
9,894
217.09
7,717,177
7,482,144
199,244
4,464,966
7,818,353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51308</xdr:rowOff>
    </xdr:from>
    <xdr:to>
      <xdr:col>24</xdr:col>
      <xdr:colOff>63500</xdr:colOff>
      <xdr:row>35</xdr:row>
      <xdr:rowOff>41402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80608"/>
          <a:ext cx="8382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64152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2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36068</xdr:rowOff>
    </xdr:from>
    <xdr:to>
      <xdr:col>19</xdr:col>
      <xdr:colOff>177800</xdr:colOff>
      <xdr:row>34</xdr:row>
      <xdr:rowOff>51308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6536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1778</xdr:rowOff>
    </xdr:from>
    <xdr:to>
      <xdr:col>15</xdr:col>
      <xdr:colOff>50800</xdr:colOff>
      <xdr:row>34</xdr:row>
      <xdr:rowOff>36068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3107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48658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29972</xdr:rowOff>
    </xdr:from>
    <xdr:to>
      <xdr:col>10</xdr:col>
      <xdr:colOff>114300</xdr:colOff>
      <xdr:row>34</xdr:row>
      <xdr:rowOff>1778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16372"/>
          <a:ext cx="889000" cy="3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61993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124714</xdr:rowOff>
    </xdr:from>
    <xdr:to>
      <xdr:col>6</xdr:col>
      <xdr:colOff>38100</xdr:colOff>
      <xdr:row>34</xdr:row>
      <xdr:rowOff>54864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45991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162052</xdr:rowOff>
    </xdr:from>
    <xdr:to>
      <xdr:col>24</xdr:col>
      <xdr:colOff>114300</xdr:colOff>
      <xdr:row>35</xdr:row>
      <xdr:rowOff>92202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140479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508</xdr:rowOff>
    </xdr:from>
    <xdr:to>
      <xdr:col>20</xdr:col>
      <xdr:colOff>38100</xdr:colOff>
      <xdr:row>34</xdr:row>
      <xdr:rowOff>102108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118635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0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156718</xdr:rowOff>
    </xdr:from>
    <xdr:to>
      <xdr:col>15</xdr:col>
      <xdr:colOff>101600</xdr:colOff>
      <xdr:row>34</xdr:row>
      <xdr:rowOff>86868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103395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8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122428</xdr:rowOff>
    </xdr:from>
    <xdr:to>
      <xdr:col>10</xdr:col>
      <xdr:colOff>165100</xdr:colOff>
      <xdr:row>34</xdr:row>
      <xdr:rowOff>52578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69105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5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150622</xdr:rowOff>
    </xdr:from>
    <xdr:to>
      <xdr:col>6</xdr:col>
      <xdr:colOff>38100</xdr:colOff>
      <xdr:row>32</xdr:row>
      <xdr:rowOff>80772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97299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64672</xdr:rowOff>
    </xdr:from>
    <xdr:to>
      <xdr:col>24</xdr:col>
      <xdr:colOff>63500</xdr:colOff>
      <xdr:row>58</xdr:row>
      <xdr:rowOff>65163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08772"/>
          <a:ext cx="838200" cy="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64672</xdr:rowOff>
    </xdr:from>
    <xdr:to>
      <xdr:col>19</xdr:col>
      <xdr:colOff>177800</xdr:colOff>
      <xdr:row>58</xdr:row>
      <xdr:rowOff>70405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8772"/>
          <a:ext cx="8890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51009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5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114067</xdr:rowOff>
    </xdr:from>
    <xdr:to>
      <xdr:col>15</xdr:col>
      <xdr:colOff>50800</xdr:colOff>
      <xdr:row>58</xdr:row>
      <xdr:rowOff>70405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86717"/>
          <a:ext cx="889000" cy="1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96589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9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114067</xdr:rowOff>
    </xdr:from>
    <xdr:to>
      <xdr:col>10</xdr:col>
      <xdr:colOff>114300</xdr:colOff>
      <xdr:row>58</xdr:row>
      <xdr:rowOff>94442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86717"/>
          <a:ext cx="889000" cy="15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170586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163835</xdr:rowOff>
    </xdr:from>
    <xdr:to>
      <xdr:col>6</xdr:col>
      <xdr:colOff>38100</xdr:colOff>
      <xdr:row>58</xdr:row>
      <xdr:rowOff>93985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3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110512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1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14363</xdr:rowOff>
    </xdr:from>
    <xdr:to>
      <xdr:col>24</xdr:col>
      <xdr:colOff>114300</xdr:colOff>
      <xdr:row>58</xdr:row>
      <xdr:rowOff>115963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100740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13872</xdr:rowOff>
    </xdr:from>
    <xdr:to>
      <xdr:col>20</xdr:col>
      <xdr:colOff>38100</xdr:colOff>
      <xdr:row>58</xdr:row>
      <xdr:rowOff>115472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106599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19605</xdr:rowOff>
    </xdr:from>
    <xdr:to>
      <xdr:col>15</xdr:col>
      <xdr:colOff>101600</xdr:colOff>
      <xdr:row>58</xdr:row>
      <xdr:rowOff>121205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112332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5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63267</xdr:rowOff>
    </xdr:from>
    <xdr:to>
      <xdr:col>10</xdr:col>
      <xdr:colOff>165100</xdr:colOff>
      <xdr:row>57</xdr:row>
      <xdr:rowOff>164867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155994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2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43642</xdr:rowOff>
    </xdr:from>
    <xdr:to>
      <xdr:col>6</xdr:col>
      <xdr:colOff>38100</xdr:colOff>
      <xdr:row>58</xdr:row>
      <xdr:rowOff>145242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136369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46348</xdr:rowOff>
    </xdr:from>
    <xdr:to>
      <xdr:col>24</xdr:col>
      <xdr:colOff>63500</xdr:colOff>
      <xdr:row>77</xdr:row>
      <xdr:rowOff>99794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47998"/>
          <a:ext cx="838200" cy="5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47594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6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99794</xdr:rowOff>
    </xdr:from>
    <xdr:to>
      <xdr:col>19</xdr:col>
      <xdr:colOff>177800</xdr:colOff>
      <xdr:row>77</xdr:row>
      <xdr:rowOff>143518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01444"/>
          <a:ext cx="889000" cy="4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53057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143518</xdr:rowOff>
    </xdr:from>
    <xdr:to>
      <xdr:col>15</xdr:col>
      <xdr:colOff>50800</xdr:colOff>
      <xdr:row>78</xdr:row>
      <xdr:rowOff>152059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45168"/>
          <a:ext cx="889000" cy="17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8724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6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152059</xdr:rowOff>
    </xdr:from>
    <xdr:to>
      <xdr:col>10</xdr:col>
      <xdr:colOff>114300</xdr:colOff>
      <xdr:row>79</xdr:row>
      <xdr:rowOff>16332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25159"/>
          <a:ext cx="889000" cy="3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45956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xdr:rowOff>
    </xdr:from>
    <xdr:to>
      <xdr:col>6</xdr:col>
      <xdr:colOff>38100</xdr:colOff>
      <xdr:row>78</xdr:row>
      <xdr:rowOff>101643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118170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4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166998</xdr:rowOff>
    </xdr:from>
    <xdr:to>
      <xdr:col>24</xdr:col>
      <xdr:colOff>114300</xdr:colOff>
      <xdr:row>77</xdr:row>
      <xdr:rowOff>97148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9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145425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7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48994</xdr:rowOff>
    </xdr:from>
    <xdr:to>
      <xdr:col>20</xdr:col>
      <xdr:colOff>38100</xdr:colOff>
      <xdr:row>77</xdr:row>
      <xdr:rowOff>150594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5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141721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4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92718</xdr:rowOff>
    </xdr:from>
    <xdr:to>
      <xdr:col>15</xdr:col>
      <xdr:colOff>101600</xdr:colOff>
      <xdr:row>78</xdr:row>
      <xdr:rowOff>22868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9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13995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8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101259</xdr:rowOff>
    </xdr:from>
    <xdr:to>
      <xdr:col>10</xdr:col>
      <xdr:colOff>165100</xdr:colOff>
      <xdr:row>79</xdr:row>
      <xdr:rowOff>31409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22536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6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136982</xdr:rowOff>
    </xdr:from>
    <xdr:to>
      <xdr:col>6</xdr:col>
      <xdr:colOff>38100</xdr:colOff>
      <xdr:row>79</xdr:row>
      <xdr:rowOff>67132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58259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0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87699</xdr:rowOff>
    </xdr:from>
    <xdr:to>
      <xdr:col>24</xdr:col>
      <xdr:colOff>63500</xdr:colOff>
      <xdr:row>95</xdr:row>
      <xdr:rowOff>140066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375449"/>
          <a:ext cx="838200" cy="5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83927</xdr:rowOff>
    </xdr:from>
    <xdr:to>
      <xdr:col>19</xdr:col>
      <xdr:colOff>177800</xdr:colOff>
      <xdr:row>95</xdr:row>
      <xdr:rowOff>140066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371677"/>
          <a:ext cx="889000" cy="5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111041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83927</xdr:rowOff>
    </xdr:from>
    <xdr:to>
      <xdr:col>15</xdr:col>
      <xdr:colOff>50800</xdr:colOff>
      <xdr:row>96</xdr:row>
      <xdr:rowOff>47675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371677"/>
          <a:ext cx="889000" cy="13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119150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47675</xdr:rowOff>
    </xdr:from>
    <xdr:to>
      <xdr:col>10</xdr:col>
      <xdr:colOff>114300</xdr:colOff>
      <xdr:row>96</xdr:row>
      <xdr:rowOff>107074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06875"/>
          <a:ext cx="889000" cy="5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29768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132138</xdr:rowOff>
    </xdr:from>
    <xdr:to>
      <xdr:col>6</xdr:col>
      <xdr:colOff>38100</xdr:colOff>
      <xdr:row>97</xdr:row>
      <xdr:rowOff>62288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53415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8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36899</xdr:rowOff>
    </xdr:from>
    <xdr:to>
      <xdr:col>24</xdr:col>
      <xdr:colOff>114300</xdr:colOff>
      <xdr:row>95</xdr:row>
      <xdr:rowOff>138499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2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59776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7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89266</xdr:rowOff>
    </xdr:from>
    <xdr:to>
      <xdr:col>20</xdr:col>
      <xdr:colOff>38100</xdr:colOff>
      <xdr:row>96</xdr:row>
      <xdr:rowOff>19416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35943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15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33127</xdr:rowOff>
    </xdr:from>
    <xdr:to>
      <xdr:col>15</xdr:col>
      <xdr:colOff>101600</xdr:colOff>
      <xdr:row>95</xdr:row>
      <xdr:rowOff>134727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2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151254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09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168325</xdr:rowOff>
    </xdr:from>
    <xdr:to>
      <xdr:col>10</xdr:col>
      <xdr:colOff>165100</xdr:colOff>
      <xdr:row>96</xdr:row>
      <xdr:rowOff>98475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115002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56274</xdr:rowOff>
    </xdr:from>
    <xdr:to>
      <xdr:col>6</xdr:col>
      <xdr:colOff>38100</xdr:colOff>
      <xdr:row>96</xdr:row>
      <xdr:rowOff>157874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100838</xdr:rowOff>
    </xdr:from>
    <xdr:to>
      <xdr:col>55</xdr:col>
      <xdr:colOff>0</xdr:colOff>
      <xdr:row>37</xdr:row>
      <xdr:rowOff>55575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273038"/>
          <a:ext cx="838200" cy="1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76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115240</xdr:rowOff>
    </xdr:from>
    <xdr:to>
      <xdr:col>50</xdr:col>
      <xdr:colOff>114300</xdr:colOff>
      <xdr:row>37</xdr:row>
      <xdr:rowOff>55575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115990"/>
          <a:ext cx="889000" cy="28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66641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115240</xdr:rowOff>
    </xdr:from>
    <xdr:to>
      <xdr:col>45</xdr:col>
      <xdr:colOff>177800</xdr:colOff>
      <xdr:row>37</xdr:row>
      <xdr:rowOff>9627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115990"/>
          <a:ext cx="889000" cy="23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63213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9627</xdr:rowOff>
    </xdr:from>
    <xdr:to>
      <xdr:col>41</xdr:col>
      <xdr:colOff>50800</xdr:colOff>
      <xdr:row>37</xdr:row>
      <xdr:rowOff>44374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353277"/>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43781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5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72898</xdr:rowOff>
    </xdr:from>
    <xdr:to>
      <xdr:col>36</xdr:col>
      <xdr:colOff>165100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165625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50038</xdr:rowOff>
    </xdr:from>
    <xdr:to>
      <xdr:col>55</xdr:col>
      <xdr:colOff>50800</xdr:colOff>
      <xdr:row>36</xdr:row>
      <xdr:rowOff>151638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72915</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7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4775</xdr:rowOff>
    </xdr:from>
    <xdr:to>
      <xdr:col>50</xdr:col>
      <xdr:colOff>165100</xdr:colOff>
      <xdr:row>37</xdr:row>
      <xdr:rowOff>106375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122902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12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64440</xdr:rowOff>
    </xdr:from>
    <xdr:to>
      <xdr:col>46</xdr:col>
      <xdr:colOff>38100</xdr:colOff>
      <xdr:row>35</xdr:row>
      <xdr:rowOff>166040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0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11117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84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130277</xdr:rowOff>
    </xdr:from>
    <xdr:to>
      <xdr:col>41</xdr:col>
      <xdr:colOff>101600</xdr:colOff>
      <xdr:row>37</xdr:row>
      <xdr:rowOff>60427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0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76954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07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165024</xdr:rowOff>
    </xdr:from>
    <xdr:to>
      <xdr:col>36</xdr:col>
      <xdr:colOff>165100</xdr:colOff>
      <xdr:row>37</xdr:row>
      <xdr:rowOff>95174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111701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11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51811</xdr:rowOff>
    </xdr:from>
    <xdr:to>
      <xdr:col>55</xdr:col>
      <xdr:colOff>0</xdr:colOff>
      <xdr:row>56</xdr:row>
      <xdr:rowOff>91542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653011"/>
          <a:ext cx="8382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3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22794</xdr:rowOff>
    </xdr:from>
    <xdr:to>
      <xdr:col>50</xdr:col>
      <xdr:colOff>114300</xdr:colOff>
      <xdr:row>56</xdr:row>
      <xdr:rowOff>91542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23994"/>
          <a:ext cx="889000" cy="6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22794</xdr:rowOff>
    </xdr:from>
    <xdr:to>
      <xdr:col>45</xdr:col>
      <xdr:colOff>177800</xdr:colOff>
      <xdr:row>56</xdr:row>
      <xdr:rowOff>54646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23994"/>
          <a:ext cx="8890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54646</xdr:rowOff>
    </xdr:from>
    <xdr:to>
      <xdr:col>41</xdr:col>
      <xdr:colOff>50800</xdr:colOff>
      <xdr:row>56</xdr:row>
      <xdr:rowOff>113571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55846"/>
          <a:ext cx="889000" cy="5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3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112981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37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1011</xdr:rowOff>
    </xdr:from>
    <xdr:to>
      <xdr:col>55</xdr:col>
      <xdr:colOff>50800</xdr:colOff>
      <xdr:row>56</xdr:row>
      <xdr:rowOff>102611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150888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40742</xdr:rowOff>
    </xdr:from>
    <xdr:to>
      <xdr:col>50</xdr:col>
      <xdr:colOff>165100</xdr:colOff>
      <xdr:row>56</xdr:row>
      <xdr:rowOff>142342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4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133469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3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143444</xdr:rowOff>
    </xdr:from>
    <xdr:to>
      <xdr:col>46</xdr:col>
      <xdr:colOff>38100</xdr:colOff>
      <xdr:row>56</xdr:row>
      <xdr:rowOff>73594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7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64721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6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3846</xdr:rowOff>
    </xdr:from>
    <xdr:to>
      <xdr:col>41</xdr:col>
      <xdr:colOff>101600</xdr:colOff>
      <xdr:row>56</xdr:row>
      <xdr:rowOff>105446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0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96573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62771</xdr:rowOff>
    </xdr:from>
    <xdr:to>
      <xdr:col>36</xdr:col>
      <xdr:colOff>165100</xdr:colOff>
      <xdr:row>56</xdr:row>
      <xdr:rowOff>164371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6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155498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7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121740</xdr:rowOff>
    </xdr:from>
    <xdr:to>
      <xdr:col>55</xdr:col>
      <xdr:colOff>0</xdr:colOff>
      <xdr:row>78</xdr:row>
      <xdr:rowOff>125085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94840"/>
          <a:ext cx="838200" cy="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91306</xdr:rowOff>
    </xdr:from>
    <xdr:to>
      <xdr:col>50</xdr:col>
      <xdr:colOff>114300</xdr:colOff>
      <xdr:row>78</xdr:row>
      <xdr:rowOff>121740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64406"/>
          <a:ext cx="889000" cy="3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91306</xdr:rowOff>
    </xdr:from>
    <xdr:to>
      <xdr:col>45</xdr:col>
      <xdr:colOff>177800</xdr:colOff>
      <xdr:row>78</xdr:row>
      <xdr:rowOff>129341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64406"/>
          <a:ext cx="889000" cy="3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114847</xdr:rowOff>
    </xdr:from>
    <xdr:to>
      <xdr:col>41</xdr:col>
      <xdr:colOff>50800</xdr:colOff>
      <xdr:row>78</xdr:row>
      <xdr:rowOff>129341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87947"/>
          <a:ext cx="8890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5909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74285</xdr:rowOff>
    </xdr:from>
    <xdr:to>
      <xdr:col>55</xdr:col>
      <xdr:colOff>50800</xdr:colOff>
      <xdr:row>79</xdr:row>
      <xdr:rowOff>4435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4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160662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6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70940</xdr:rowOff>
    </xdr:from>
    <xdr:to>
      <xdr:col>50</xdr:col>
      <xdr:colOff>165100</xdr:colOff>
      <xdr:row>79</xdr:row>
      <xdr:rowOff>1090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4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163667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3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40506</xdr:rowOff>
    </xdr:from>
    <xdr:to>
      <xdr:col>46</xdr:col>
      <xdr:colOff>38100</xdr:colOff>
      <xdr:row>78</xdr:row>
      <xdr:rowOff>142106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133233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0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78541</xdr:rowOff>
    </xdr:from>
    <xdr:to>
      <xdr:col>41</xdr:col>
      <xdr:colOff>101600</xdr:colOff>
      <xdr:row>79</xdr:row>
      <xdr:rowOff>8691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171268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4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64047</xdr:rowOff>
    </xdr:from>
    <xdr:to>
      <xdr:col>36</xdr:col>
      <xdr:colOff>165100</xdr:colOff>
      <xdr:row>78</xdr:row>
      <xdr:rowOff>165647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2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31028</xdr:rowOff>
    </xdr:from>
    <xdr:to>
      <xdr:col>55</xdr:col>
      <xdr:colOff>0</xdr:colOff>
      <xdr:row>98</xdr:row>
      <xdr:rowOff>6753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61678"/>
          <a:ext cx="838200" cy="14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159500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55924</xdr:rowOff>
    </xdr:from>
    <xdr:to>
      <xdr:col>50</xdr:col>
      <xdr:colOff>114300</xdr:colOff>
      <xdr:row>97</xdr:row>
      <xdr:rowOff>31028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343674"/>
          <a:ext cx="889000" cy="31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96538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55924</xdr:rowOff>
    </xdr:from>
    <xdr:to>
      <xdr:col>45</xdr:col>
      <xdr:colOff>177800</xdr:colOff>
      <xdr:row>96</xdr:row>
      <xdr:rowOff>119365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343674"/>
          <a:ext cx="889000" cy="23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119365</xdr:rowOff>
    </xdr:from>
    <xdr:to>
      <xdr:col>41</xdr:col>
      <xdr:colOff>50800</xdr:colOff>
      <xdr:row>97</xdr:row>
      <xdr:rowOff>155518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78565"/>
          <a:ext cx="889000" cy="20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115588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30564</xdr:rowOff>
    </xdr:from>
    <xdr:to>
      <xdr:col>36</xdr:col>
      <xdr:colOff>165100</xdr:colOff>
      <xdr:row>96</xdr:row>
      <xdr:rowOff>132164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127403</xdr:rowOff>
    </xdr:from>
    <xdr:to>
      <xdr:col>55</xdr:col>
      <xdr:colOff>50800</xdr:colOff>
      <xdr:row>98</xdr:row>
      <xdr:rowOff>57553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105830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3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151678</xdr:rowOff>
    </xdr:from>
    <xdr:to>
      <xdr:col>50</xdr:col>
      <xdr:colOff>165100</xdr:colOff>
      <xdr:row>97</xdr:row>
      <xdr:rowOff>81828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1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72955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0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5124</xdr:rowOff>
    </xdr:from>
    <xdr:to>
      <xdr:col>46</xdr:col>
      <xdr:colOff>38100</xdr:colOff>
      <xdr:row>95</xdr:row>
      <xdr:rowOff>106724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9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123251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06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68565</xdr:rowOff>
    </xdr:from>
    <xdr:to>
      <xdr:col>41</xdr:col>
      <xdr:colOff>101600</xdr:colOff>
      <xdr:row>96</xdr:row>
      <xdr:rowOff>170165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2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161292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2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104718</xdr:rowOff>
    </xdr:from>
    <xdr:to>
      <xdr:col>36</xdr:col>
      <xdr:colOff>165100</xdr:colOff>
      <xdr:row>98</xdr:row>
      <xdr:rowOff>34868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25995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2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6459</xdr:rowOff>
    </xdr:from>
    <xdr:to>
      <xdr:col>85</xdr:col>
      <xdr:colOff>126364</xdr:colOff>
      <xdr:row>39</xdr:row>
      <xdr:rowOff>125396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6007209"/>
          <a:ext cx="1269" cy="80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129223</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1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125396</xdr:rowOff>
    </xdr:from>
    <xdr:to>
      <xdr:col>86</xdr:col>
      <xdr:colOff>25400</xdr:colOff>
      <xdr:row>39</xdr:row>
      <xdr:rowOff>125396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124586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78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35</xdr:row>
      <xdr:rowOff>6459</xdr:rowOff>
    </xdr:from>
    <xdr:to>
      <xdr:col>86</xdr:col>
      <xdr:colOff>25400</xdr:colOff>
      <xdr:row>35</xdr:row>
      <xdr:rowOff>6459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007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146395</xdr:rowOff>
    </xdr:from>
    <xdr:to>
      <xdr:col>85</xdr:col>
      <xdr:colOff>127000</xdr:colOff>
      <xdr:row>38</xdr:row>
      <xdr:rowOff>12762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90045"/>
          <a:ext cx="838200" cy="3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112459</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56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134032</xdr:rowOff>
    </xdr:from>
    <xdr:to>
      <xdr:col>85</xdr:col>
      <xdr:colOff>177800</xdr:colOff>
      <xdr:row>38</xdr:row>
      <xdr:rowOff>64182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9496</xdr:rowOff>
    </xdr:from>
    <xdr:to>
      <xdr:col>81</xdr:col>
      <xdr:colOff>50800</xdr:colOff>
      <xdr:row>38</xdr:row>
      <xdr:rowOff>12762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53146"/>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2015</xdr:rowOff>
    </xdr:from>
    <xdr:to>
      <xdr:col>81</xdr:col>
      <xdr:colOff>101600</xdr:colOff>
      <xdr:row>38</xdr:row>
      <xdr:rowOff>103615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94742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60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128303</xdr:rowOff>
    </xdr:from>
    <xdr:to>
      <xdr:col>76</xdr:col>
      <xdr:colOff>114300</xdr:colOff>
      <xdr:row>37</xdr:row>
      <xdr:rowOff>9496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271803"/>
          <a:ext cx="889000" cy="10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154998</xdr:rowOff>
    </xdr:from>
    <xdr:to>
      <xdr:col>76</xdr:col>
      <xdr:colOff>165100</xdr:colOff>
      <xdr:row>38</xdr:row>
      <xdr:rowOff>85148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9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76275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9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128303</xdr:rowOff>
    </xdr:from>
    <xdr:to>
      <xdr:col>71</xdr:col>
      <xdr:colOff>177800</xdr:colOff>
      <xdr:row>36</xdr:row>
      <xdr:rowOff>65324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271803"/>
          <a:ext cx="889000" cy="96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75837</xdr:rowOff>
    </xdr:from>
    <xdr:to>
      <xdr:col>72</xdr:col>
      <xdr:colOff>38100</xdr:colOff>
      <xdr:row>38</xdr:row>
      <xdr:rowOff>5987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168564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101946</xdr:rowOff>
    </xdr:from>
    <xdr:to>
      <xdr:col>67</xdr:col>
      <xdr:colOff>101600</xdr:colOff>
      <xdr:row>38</xdr:row>
      <xdr:rowOff>32096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23223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3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95595</xdr:rowOff>
    </xdr:from>
    <xdr:to>
      <xdr:col>85</xdr:col>
      <xdr:colOff>177800</xdr:colOff>
      <xdr:row>38</xdr:row>
      <xdr:rowOff>25744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392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118472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9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133412</xdr:rowOff>
    </xdr:from>
    <xdr:to>
      <xdr:col>81</xdr:col>
      <xdr:colOff>101600</xdr:colOff>
      <xdr:row>38</xdr:row>
      <xdr:rowOff>63562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80089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25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130146</xdr:rowOff>
    </xdr:from>
    <xdr:to>
      <xdr:col>76</xdr:col>
      <xdr:colOff>165100</xdr:colOff>
      <xdr:row>37</xdr:row>
      <xdr:rowOff>60296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0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76823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77503</xdr:rowOff>
    </xdr:from>
    <xdr:to>
      <xdr:col>72</xdr:col>
      <xdr:colOff>38100</xdr:colOff>
      <xdr:row>31</xdr:row>
      <xdr:rowOff>7653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22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24180</xdr:rowOff>
    </xdr:from>
    <xdr:ext cx="59901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03795" y="499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14524</xdr:rowOff>
    </xdr:from>
    <xdr:to>
      <xdr:col>67</xdr:col>
      <xdr:colOff>101600</xdr:colOff>
      <xdr:row>36</xdr:row>
      <xdr:rowOff>116124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8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132651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6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37594</xdr:rowOff>
    </xdr:from>
    <xdr:to>
      <xdr:col>85</xdr:col>
      <xdr:colOff>127000</xdr:colOff>
      <xdr:row>57</xdr:row>
      <xdr:rowOff>40661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467344"/>
          <a:ext cx="838200" cy="34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29540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5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37594</xdr:rowOff>
    </xdr:from>
    <xdr:to>
      <xdr:col>81</xdr:col>
      <xdr:colOff>50800</xdr:colOff>
      <xdr:row>57</xdr:row>
      <xdr:rowOff>69968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467344"/>
          <a:ext cx="889000" cy="37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155347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170859</xdr:rowOff>
    </xdr:from>
    <xdr:to>
      <xdr:col>76</xdr:col>
      <xdr:colOff>114300</xdr:colOff>
      <xdr:row>57</xdr:row>
      <xdr:rowOff>69968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72059"/>
          <a:ext cx="889000" cy="7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170859</xdr:rowOff>
    </xdr:from>
    <xdr:to>
      <xdr:col>71</xdr:col>
      <xdr:colOff>177800</xdr:colOff>
      <xdr:row>57</xdr:row>
      <xdr:rowOff>86226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72059"/>
          <a:ext cx="889000" cy="8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98963</xdr:rowOff>
    </xdr:from>
    <xdr:to>
      <xdr:col>67</xdr:col>
      <xdr:colOff>101600</xdr:colOff>
      <xdr:row>57</xdr:row>
      <xdr:rowOff>29113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45640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161311</xdr:rowOff>
    </xdr:from>
    <xdr:to>
      <xdr:col>85</xdr:col>
      <xdr:colOff>177800</xdr:colOff>
      <xdr:row>57</xdr:row>
      <xdr:rowOff>91461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6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76238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7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158244</xdr:rowOff>
    </xdr:from>
    <xdr:to>
      <xdr:col>81</xdr:col>
      <xdr:colOff>101600</xdr:colOff>
      <xdr:row>55</xdr:row>
      <xdr:rowOff>88394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41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104921</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19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19168</xdr:rowOff>
    </xdr:from>
    <xdr:to>
      <xdr:col>76</xdr:col>
      <xdr:colOff>165100</xdr:colOff>
      <xdr:row>57</xdr:row>
      <xdr:rowOff>120768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9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111895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8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120059</xdr:rowOff>
    </xdr:from>
    <xdr:to>
      <xdr:col>72</xdr:col>
      <xdr:colOff>38100</xdr:colOff>
      <xdr:row>57</xdr:row>
      <xdr:rowOff>50209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2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41336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1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35426</xdr:rowOff>
    </xdr:from>
    <xdr:to>
      <xdr:col>67</xdr:col>
      <xdr:colOff>101600</xdr:colOff>
      <xdr:row>57</xdr:row>
      <xdr:rowOff>137026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0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128153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0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76051</xdr:rowOff>
    </xdr:from>
    <xdr:to>
      <xdr:col>85</xdr:col>
      <xdr:colOff>127000</xdr:colOff>
      <xdr:row>79</xdr:row>
      <xdr:rowOff>98747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20601"/>
          <a:ext cx="8382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115967</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17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76051</xdr:rowOff>
    </xdr:from>
    <xdr:to>
      <xdr:col>81</xdr:col>
      <xdr:colOff>50800</xdr:colOff>
      <xdr:row>79</xdr:row>
      <xdr:rowOff>98747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20601"/>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36665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98747</xdr:rowOff>
    </xdr:from>
    <xdr:to>
      <xdr:col>76</xdr:col>
      <xdr:colOff>114300</xdr:colOff>
      <xdr:row>79</xdr:row>
      <xdr:rowOff>98758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43297"/>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98747</xdr:rowOff>
    </xdr:from>
    <xdr:to>
      <xdr:col>71</xdr:col>
      <xdr:colOff>177800</xdr:colOff>
      <xdr:row>79</xdr:row>
      <xdr:rowOff>98758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297"/>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14927</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41232</xdr:rowOff>
    </xdr:from>
    <xdr:to>
      <xdr:col>67</xdr:col>
      <xdr:colOff>101600</xdr:colOff>
      <xdr:row>78</xdr:row>
      <xdr:rowOff>142832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1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159359</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47947</xdr:rowOff>
    </xdr:from>
    <xdr:to>
      <xdr:col>85</xdr:col>
      <xdr:colOff>177800</xdr:colOff>
      <xdr:row>79</xdr:row>
      <xdr:rowOff>149547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134324</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7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25251</xdr:rowOff>
    </xdr:from>
    <xdr:to>
      <xdr:col>81</xdr:col>
      <xdr:colOff>101600</xdr:colOff>
      <xdr:row>79</xdr:row>
      <xdr:rowOff>126851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117978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6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47947</xdr:rowOff>
    </xdr:from>
    <xdr:to>
      <xdr:col>76</xdr:col>
      <xdr:colOff>165100</xdr:colOff>
      <xdr:row>79</xdr:row>
      <xdr:rowOff>149547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140674</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85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47958</xdr:rowOff>
    </xdr:from>
    <xdr:to>
      <xdr:col>72</xdr:col>
      <xdr:colOff>38100</xdr:colOff>
      <xdr:row>79</xdr:row>
      <xdr:rowOff>149558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140685</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685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47947</xdr:rowOff>
    </xdr:from>
    <xdr:to>
      <xdr:col>67</xdr:col>
      <xdr:colOff>101600</xdr:colOff>
      <xdr:row>79</xdr:row>
      <xdr:rowOff>149547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140674</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685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66374</xdr:rowOff>
    </xdr:from>
    <xdr:to>
      <xdr:col>85</xdr:col>
      <xdr:colOff>127000</xdr:colOff>
      <xdr:row>97</xdr:row>
      <xdr:rowOff>117156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97024"/>
          <a:ext cx="838200" cy="5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163833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80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117156</xdr:rowOff>
    </xdr:from>
    <xdr:to>
      <xdr:col>81</xdr:col>
      <xdr:colOff>50800</xdr:colOff>
      <xdr:row>98</xdr:row>
      <xdr:rowOff>24791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747806"/>
          <a:ext cx="889000" cy="7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91487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24791</xdr:rowOff>
    </xdr:from>
    <xdr:to>
      <xdr:col>76</xdr:col>
      <xdr:colOff>114300</xdr:colOff>
      <xdr:row>98</xdr:row>
      <xdr:rowOff>93360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826891"/>
          <a:ext cx="889000" cy="6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102350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89322</xdr:rowOff>
    </xdr:from>
    <xdr:to>
      <xdr:col>71</xdr:col>
      <xdr:colOff>177800</xdr:colOff>
      <xdr:row>98</xdr:row>
      <xdr:rowOff>93360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891422"/>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130218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125225</xdr:rowOff>
    </xdr:from>
    <xdr:to>
      <xdr:col>67</xdr:col>
      <xdr:colOff>101600</xdr:colOff>
      <xdr:row>96</xdr:row>
      <xdr:rowOff>55375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71902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8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15574</xdr:rowOff>
    </xdr:from>
    <xdr:to>
      <xdr:col>85</xdr:col>
      <xdr:colOff>177800</xdr:colOff>
      <xdr:row>97</xdr:row>
      <xdr:rowOff>117174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4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165451</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62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66356</xdr:rowOff>
    </xdr:from>
    <xdr:to>
      <xdr:col>81</xdr:col>
      <xdr:colOff>101600</xdr:colOff>
      <xdr:row>97</xdr:row>
      <xdr:rowOff>167956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9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159083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78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145441</xdr:rowOff>
    </xdr:from>
    <xdr:to>
      <xdr:col>76</xdr:col>
      <xdr:colOff>165100</xdr:colOff>
      <xdr:row>98</xdr:row>
      <xdr:rowOff>75591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77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66718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86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42560</xdr:rowOff>
    </xdr:from>
    <xdr:to>
      <xdr:col>72</xdr:col>
      <xdr:colOff>38100</xdr:colOff>
      <xdr:row>98</xdr:row>
      <xdr:rowOff>144160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8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135287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93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38522</xdr:rowOff>
    </xdr:from>
    <xdr:to>
      <xdr:col>67</xdr:col>
      <xdr:colOff>101600</xdr:colOff>
      <xdr:row>98</xdr:row>
      <xdr:rowOff>140122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8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131249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60342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決算額全体で、住民一人当たり約</a:t>
          </a:r>
          <a:r>
            <a:rPr kumimoji="1" lang="en-US" altLang="ja-JP" sz="1050" b="0" i="0" baseline="0">
              <a:solidFill>
                <a:schemeClr val="dk1"/>
              </a:solidFill>
              <a:effectLst/>
              <a:latin typeface="+mn-lt"/>
              <a:ea typeface="+mn-ea"/>
              <a:cs typeface="+mn-cs"/>
            </a:rPr>
            <a:t>752</a:t>
          </a:r>
          <a:r>
            <a:rPr kumimoji="1" lang="ja-JP" altLang="ja-JP" sz="1050" b="0" i="0" baseline="0">
              <a:solidFill>
                <a:schemeClr val="dk1"/>
              </a:solidFill>
              <a:effectLst/>
              <a:latin typeface="+mn-lt"/>
              <a:ea typeface="+mn-ea"/>
              <a:cs typeface="+mn-cs"/>
            </a:rPr>
            <a:t>千円（令和</a:t>
          </a:r>
          <a:r>
            <a:rPr kumimoji="1" lang="en-US" altLang="ja-JP" sz="1050" b="0" i="0" baseline="0">
              <a:solidFill>
                <a:schemeClr val="dk1"/>
              </a:solidFill>
              <a:effectLst/>
              <a:latin typeface="+mn-lt"/>
              <a:ea typeface="+mn-ea"/>
              <a:cs typeface="+mn-cs"/>
            </a:rPr>
            <a:t>4</a:t>
          </a:r>
          <a:r>
            <a:rPr kumimoji="1" lang="ja-JP" altLang="ja-JP" sz="1050" b="0" i="0" baseline="0">
              <a:solidFill>
                <a:schemeClr val="dk1"/>
              </a:solidFill>
              <a:effectLst/>
              <a:latin typeface="+mn-lt"/>
              <a:ea typeface="+mn-ea"/>
              <a:cs typeface="+mn-cs"/>
            </a:rPr>
            <a:t>年度比</a:t>
          </a:r>
          <a:r>
            <a:rPr kumimoji="1" lang="ja-JP" altLang="en-US" sz="1050" b="0" i="0" baseline="0">
              <a:solidFill>
                <a:schemeClr val="dk1"/>
              </a:solidFill>
              <a:effectLst/>
              <a:latin typeface="+mn-lt"/>
              <a:ea typeface="+mn-ea"/>
              <a:cs typeface="+mn-cs"/>
            </a:rPr>
            <a:t>△</a:t>
          </a:r>
          <a:r>
            <a:rPr kumimoji="1" lang="en-US" altLang="ja-JP" sz="1050" b="0" i="0" baseline="0">
              <a:solidFill>
                <a:schemeClr val="dk1"/>
              </a:solidFill>
              <a:effectLst/>
              <a:latin typeface="+mn-lt"/>
              <a:ea typeface="+mn-ea"/>
              <a:cs typeface="+mn-cs"/>
            </a:rPr>
            <a:t>62</a:t>
          </a:r>
          <a:r>
            <a:rPr kumimoji="1" lang="ja-JP" altLang="ja-JP" sz="1050" b="0" i="0" baseline="0">
              <a:solidFill>
                <a:schemeClr val="dk1"/>
              </a:solidFill>
              <a:effectLst/>
              <a:latin typeface="+mn-lt"/>
              <a:ea typeface="+mn-ea"/>
              <a:cs typeface="+mn-cs"/>
            </a:rPr>
            <a:t>千円）となっている（人口の前年度比△</a:t>
          </a:r>
          <a:r>
            <a:rPr kumimoji="1" lang="en-US" altLang="ja-JP" sz="1050" b="0" i="0" baseline="0">
              <a:solidFill>
                <a:schemeClr val="dk1"/>
              </a:solidFill>
              <a:effectLst/>
              <a:latin typeface="+mn-lt"/>
              <a:ea typeface="+mn-ea"/>
              <a:cs typeface="+mn-cs"/>
            </a:rPr>
            <a:t>239</a:t>
          </a:r>
          <a:r>
            <a:rPr kumimoji="1" lang="ja-JP" altLang="ja-JP" sz="1050" b="0" i="0" baseline="0">
              <a:solidFill>
                <a:schemeClr val="dk1"/>
              </a:solidFill>
              <a:effectLst/>
              <a:latin typeface="+mn-lt"/>
              <a:ea typeface="+mn-ea"/>
              <a:cs typeface="+mn-cs"/>
            </a:rPr>
            <a:t>人）</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a:t>
          </a:r>
          <a:r>
            <a:rPr kumimoji="1" lang="ja-JP" altLang="en-US" sz="1050" b="0" i="0" baseline="0">
              <a:solidFill>
                <a:schemeClr val="dk1"/>
              </a:solidFill>
              <a:effectLst/>
              <a:latin typeface="+mn-lt"/>
              <a:ea typeface="+mn-ea"/>
              <a:cs typeface="+mn-cs"/>
            </a:rPr>
            <a:t>主な増減理由</a:t>
          </a:r>
          <a:r>
            <a:rPr kumimoji="1" lang="ja-JP" altLang="ja-JP" sz="1050" b="0" i="0" baseline="0">
              <a:solidFill>
                <a:schemeClr val="dk1"/>
              </a:solidFill>
              <a:effectLst/>
              <a:latin typeface="+mn-lt"/>
              <a:ea typeface="+mn-ea"/>
              <a:cs typeface="+mn-cs"/>
            </a:rPr>
            <a:t>としては、総務費についてはプレミアム商品券</a:t>
          </a:r>
          <a:r>
            <a:rPr kumimoji="1" lang="ja-JP" altLang="en-US" sz="1050" b="0" i="0" baseline="0">
              <a:solidFill>
                <a:schemeClr val="dk1"/>
              </a:solidFill>
              <a:effectLst/>
              <a:latin typeface="+mn-lt"/>
              <a:ea typeface="+mn-ea"/>
              <a:cs typeface="+mn-cs"/>
            </a:rPr>
            <a:t>及び令和</a:t>
          </a:r>
          <a:r>
            <a:rPr kumimoji="1" lang="en-US" altLang="ja-JP" sz="1050" b="0" i="0" baseline="0">
              <a:solidFill>
                <a:schemeClr val="dk1"/>
              </a:solidFill>
              <a:effectLst/>
              <a:latin typeface="+mn-lt"/>
              <a:ea typeface="+mn-ea"/>
              <a:cs typeface="+mn-cs"/>
            </a:rPr>
            <a:t>5</a:t>
          </a:r>
          <a:r>
            <a:rPr kumimoji="1" lang="ja-JP" altLang="en-US" sz="1050" b="0" i="0" baseline="0">
              <a:solidFill>
                <a:schemeClr val="dk1"/>
              </a:solidFill>
              <a:effectLst/>
              <a:latin typeface="+mn-lt"/>
              <a:ea typeface="+mn-ea"/>
              <a:cs typeface="+mn-cs"/>
            </a:rPr>
            <a:t>年度は実施しなかった</a:t>
          </a:r>
          <a:r>
            <a:rPr kumimoji="1" lang="ja-JP" altLang="ja-JP" sz="1050" b="0" i="0" baseline="0">
              <a:solidFill>
                <a:schemeClr val="dk1"/>
              </a:solidFill>
              <a:effectLst/>
              <a:latin typeface="+mn-lt"/>
              <a:ea typeface="+mn-ea"/>
              <a:cs typeface="+mn-cs"/>
            </a:rPr>
            <a:t>水ヶ沢山無線中継局用電気設備改修事業、町民生活応援券発行助成事業等による</a:t>
          </a:r>
          <a:r>
            <a:rPr kumimoji="1" lang="ja-JP" altLang="en-US" sz="1050" b="0" i="0" baseline="0">
              <a:solidFill>
                <a:schemeClr val="dk1"/>
              </a:solidFill>
              <a:effectLst/>
              <a:latin typeface="+mn-lt"/>
              <a:ea typeface="+mn-ea"/>
              <a:cs typeface="+mn-cs"/>
            </a:rPr>
            <a:t>減</a:t>
          </a:r>
          <a:r>
            <a:rPr kumimoji="1" lang="ja-JP" altLang="ja-JP" sz="1050" b="0" i="0" baseline="0">
              <a:solidFill>
                <a:schemeClr val="dk1"/>
              </a:solidFill>
              <a:effectLst/>
              <a:latin typeface="+mn-lt"/>
              <a:ea typeface="+mn-ea"/>
              <a:cs typeface="+mn-cs"/>
            </a:rPr>
            <a:t>。民生費については</a:t>
          </a:r>
          <a:r>
            <a:rPr kumimoji="1" lang="ja-JP" altLang="en-US" sz="1050" b="0" i="0" baseline="0">
              <a:solidFill>
                <a:schemeClr val="dk1"/>
              </a:solidFill>
              <a:effectLst/>
              <a:latin typeface="+mn-lt"/>
              <a:ea typeface="+mn-ea"/>
              <a:cs typeface="+mn-cs"/>
            </a:rPr>
            <a:t>物価高騰対応支援給付金、電力・ガス・食料品等価格高騰緊急支援給付金</a:t>
          </a:r>
          <a:r>
            <a:rPr kumimoji="1" lang="ja-JP" altLang="ja-JP" sz="1050" b="0" i="0" baseline="0">
              <a:solidFill>
                <a:schemeClr val="dk1"/>
              </a:solidFill>
              <a:effectLst/>
              <a:latin typeface="+mn-lt"/>
              <a:ea typeface="+mn-ea"/>
              <a:cs typeface="+mn-cs"/>
            </a:rPr>
            <a:t>で増。衛生費についてはホタテ残渣</a:t>
          </a:r>
          <a:r>
            <a:rPr kumimoji="1" lang="ja-JP" altLang="en-US" sz="1050" b="0" i="0" baseline="0">
              <a:solidFill>
                <a:schemeClr val="dk1"/>
              </a:solidFill>
              <a:effectLst/>
              <a:latin typeface="+mn-lt"/>
              <a:ea typeface="+mn-ea"/>
              <a:cs typeface="+mn-cs"/>
            </a:rPr>
            <a:t>収集運搬及び</a:t>
          </a:r>
          <a:r>
            <a:rPr kumimoji="1" lang="ja-JP" altLang="ja-JP" sz="1050" b="0" i="0" baseline="0">
              <a:solidFill>
                <a:schemeClr val="dk1"/>
              </a:solidFill>
              <a:effectLst/>
              <a:latin typeface="+mn-lt"/>
              <a:ea typeface="+mn-ea"/>
              <a:cs typeface="+mn-cs"/>
            </a:rPr>
            <a:t>焼却業務の委託料、中央病院事業会計繰出金の減である。労働費については、</a:t>
          </a:r>
          <a:r>
            <a:rPr kumimoji="1" lang="ja-JP" altLang="en-US" sz="1050" b="0" i="0" baseline="0">
              <a:solidFill>
                <a:schemeClr val="dk1"/>
              </a:solidFill>
              <a:effectLst/>
              <a:latin typeface="+mn-lt"/>
              <a:ea typeface="+mn-ea"/>
              <a:cs typeface="+mn-cs"/>
            </a:rPr>
            <a:t>消耗資材、暖房用白灯油費</a:t>
          </a:r>
          <a:r>
            <a:rPr kumimoji="1" lang="ja-JP" altLang="ja-JP" sz="1050" b="0" i="0" baseline="0">
              <a:solidFill>
                <a:schemeClr val="dk1"/>
              </a:solidFill>
              <a:effectLst/>
              <a:latin typeface="+mn-lt"/>
              <a:ea typeface="+mn-ea"/>
              <a:cs typeface="+mn-cs"/>
            </a:rPr>
            <a:t>により</a:t>
          </a:r>
          <a:r>
            <a:rPr kumimoji="1" lang="ja-JP" altLang="en-US" sz="1050" b="0" i="0" baseline="0">
              <a:solidFill>
                <a:schemeClr val="dk1"/>
              </a:solidFill>
              <a:effectLst/>
              <a:latin typeface="+mn-lt"/>
              <a:ea typeface="+mn-ea"/>
              <a:cs typeface="+mn-cs"/>
            </a:rPr>
            <a:t>増</a:t>
          </a:r>
          <a:r>
            <a:rPr kumimoji="1" lang="ja-JP" altLang="ja-JP" sz="1050" b="0" i="0" baseline="0">
              <a:solidFill>
                <a:schemeClr val="dk1"/>
              </a:solidFill>
              <a:effectLst/>
              <a:latin typeface="+mn-lt"/>
              <a:ea typeface="+mn-ea"/>
              <a:cs typeface="+mn-cs"/>
            </a:rPr>
            <a:t>。農林水産業費については、廃棄物処理施設等管理運営事業補助金の</a:t>
          </a:r>
          <a:r>
            <a:rPr kumimoji="1" lang="ja-JP" altLang="en-US" sz="1050" b="0" i="0" baseline="0">
              <a:solidFill>
                <a:schemeClr val="dk1"/>
              </a:solidFill>
              <a:effectLst/>
              <a:latin typeface="+mn-lt"/>
              <a:ea typeface="+mn-ea"/>
              <a:cs typeface="+mn-cs"/>
            </a:rPr>
            <a:t>増</a:t>
          </a:r>
          <a:r>
            <a:rPr kumimoji="1" lang="ja-JP" altLang="ja-JP" sz="1050" b="0" i="0" baseline="0">
              <a:solidFill>
                <a:schemeClr val="dk1"/>
              </a:solidFill>
              <a:effectLst/>
              <a:latin typeface="+mn-lt"/>
              <a:ea typeface="+mn-ea"/>
              <a:cs typeface="+mn-cs"/>
            </a:rPr>
            <a:t>。商工費においては、</a:t>
          </a:r>
          <a:r>
            <a:rPr kumimoji="1" lang="ja-JP" altLang="en-US" sz="1050" b="0" i="0" baseline="0">
              <a:solidFill>
                <a:schemeClr val="dk1"/>
              </a:solidFill>
              <a:effectLst/>
              <a:latin typeface="+mn-lt"/>
              <a:ea typeface="+mn-ea"/>
              <a:cs typeface="+mn-cs"/>
            </a:rPr>
            <a:t>平内町事業復活支援金、平内町地域活性化住宅リフォーム支援事業補助金の</a:t>
          </a:r>
          <a:r>
            <a:rPr kumimoji="1" lang="ja-JP" altLang="ja-JP" sz="1050" b="0" i="0" baseline="0">
              <a:solidFill>
                <a:schemeClr val="dk1"/>
              </a:solidFill>
              <a:effectLst/>
              <a:latin typeface="+mn-lt"/>
              <a:ea typeface="+mn-ea"/>
              <a:cs typeface="+mn-cs"/>
            </a:rPr>
            <a:t>減。</a:t>
          </a:r>
          <a:r>
            <a:rPr kumimoji="1" lang="ja-JP" altLang="en-US" sz="1050" b="0" i="0" baseline="0">
              <a:solidFill>
                <a:schemeClr val="dk1"/>
              </a:solidFill>
              <a:effectLst/>
              <a:latin typeface="+mn-lt"/>
              <a:ea typeface="+mn-ea"/>
              <a:cs typeface="+mn-cs"/>
            </a:rPr>
            <a:t>土木費については、除排雪委託料、除雪機械購入費の減。</a:t>
          </a:r>
          <a:r>
            <a:rPr kumimoji="1" lang="ja-JP" altLang="ja-JP" sz="1050" b="0" i="0" baseline="0">
              <a:solidFill>
                <a:schemeClr val="dk1"/>
              </a:solidFill>
              <a:effectLst/>
              <a:latin typeface="+mn-lt"/>
              <a:ea typeface="+mn-ea"/>
              <a:cs typeface="+mn-cs"/>
            </a:rPr>
            <a:t>消防費については青森地域広域事務組合負担金（消防）の</a:t>
          </a:r>
          <a:r>
            <a:rPr kumimoji="1" lang="ja-JP" altLang="en-US" sz="1050" b="0" i="0" baseline="0">
              <a:solidFill>
                <a:schemeClr val="dk1"/>
              </a:solidFill>
              <a:effectLst/>
              <a:latin typeface="+mn-lt"/>
              <a:ea typeface="+mn-ea"/>
              <a:cs typeface="+mn-cs"/>
            </a:rPr>
            <a:t>増</a:t>
          </a:r>
          <a:r>
            <a:rPr kumimoji="1" lang="ja-JP" altLang="ja-JP" sz="1050" b="0" i="0" baseline="0">
              <a:solidFill>
                <a:schemeClr val="dk1"/>
              </a:solidFill>
              <a:effectLst/>
              <a:latin typeface="+mn-lt"/>
              <a:ea typeface="+mn-ea"/>
              <a:cs typeface="+mn-cs"/>
            </a:rPr>
            <a:t>。教育費は平内中学校整備事業の</a:t>
          </a:r>
          <a:r>
            <a:rPr kumimoji="1" lang="ja-JP" altLang="en-US" sz="1050" b="0" i="0" baseline="0">
              <a:solidFill>
                <a:schemeClr val="dk1"/>
              </a:solidFill>
              <a:effectLst/>
              <a:latin typeface="+mn-lt"/>
              <a:ea typeface="+mn-ea"/>
              <a:cs typeface="+mn-cs"/>
            </a:rPr>
            <a:t>皆減</a:t>
          </a:r>
          <a:r>
            <a:rPr kumimoji="1" lang="ja-JP" altLang="ja-JP" sz="1050" b="0" i="0" baseline="0">
              <a:solidFill>
                <a:schemeClr val="dk1"/>
              </a:solidFill>
              <a:effectLst/>
              <a:latin typeface="+mn-lt"/>
              <a:ea typeface="+mn-ea"/>
              <a:cs typeface="+mn-cs"/>
            </a:rPr>
            <a:t>。</a:t>
          </a:r>
          <a:endParaRPr lang="ja-JP" altLang="ja-JP" sz="105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青森県平内町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b="0" i="0" baseline="0">
              <a:solidFill>
                <a:schemeClr val="dk1"/>
              </a:solidFill>
              <a:effectLst/>
              <a:latin typeface="+mn-lt"/>
              <a:ea typeface="+mn-ea"/>
              <a:cs typeface="+mn-cs"/>
            </a:rPr>
            <a:t>　財政調整基金については、運用利子以外の積立は</a:t>
          </a:r>
          <a:r>
            <a:rPr kumimoji="1" lang="en-US" altLang="ja-JP" sz="1050" b="0" i="0" baseline="0">
              <a:solidFill>
                <a:schemeClr val="dk1"/>
              </a:solidFill>
              <a:effectLst/>
              <a:latin typeface="+mn-lt"/>
              <a:ea typeface="+mn-ea"/>
              <a:cs typeface="+mn-cs"/>
            </a:rPr>
            <a:t>80</a:t>
          </a:r>
          <a:r>
            <a:rPr kumimoji="1" lang="ja-JP" altLang="ja-JP" sz="1050" b="0" i="0" baseline="0">
              <a:solidFill>
                <a:schemeClr val="dk1"/>
              </a:solidFill>
              <a:effectLst/>
              <a:latin typeface="+mn-lt"/>
              <a:ea typeface="+mn-ea"/>
              <a:cs typeface="+mn-cs"/>
            </a:rPr>
            <a:t>百万円の剰余金処分を積み立て、</a:t>
          </a:r>
          <a:r>
            <a:rPr kumimoji="1" lang="en-US" altLang="ja-JP" sz="1050" b="0" i="0" baseline="0">
              <a:solidFill>
                <a:schemeClr val="dk1"/>
              </a:solidFill>
              <a:effectLst/>
              <a:latin typeface="+mn-lt"/>
              <a:ea typeface="+mn-ea"/>
              <a:cs typeface="+mn-cs"/>
            </a:rPr>
            <a:t>7.4</a:t>
          </a:r>
          <a:r>
            <a:rPr kumimoji="1" lang="ja-JP" altLang="ja-JP" sz="1050" b="0" i="0" baseline="0">
              <a:solidFill>
                <a:schemeClr val="dk1"/>
              </a:solidFill>
              <a:effectLst/>
              <a:latin typeface="+mn-lt"/>
              <a:ea typeface="+mn-ea"/>
              <a:cs typeface="+mn-cs"/>
            </a:rPr>
            <a:t>億円の残高規模とな</a:t>
          </a:r>
          <a:r>
            <a:rPr kumimoji="1" lang="ja-JP" altLang="en-US" sz="1050" b="0" i="0" baseline="0">
              <a:solidFill>
                <a:schemeClr val="dk1"/>
              </a:solidFill>
              <a:effectLst/>
              <a:latin typeface="+mn-lt"/>
              <a:ea typeface="+mn-ea"/>
              <a:cs typeface="+mn-cs"/>
            </a:rPr>
            <a:t>り、</a:t>
          </a:r>
          <a:r>
            <a:rPr kumimoji="1" lang="ja-JP" altLang="ja-JP" sz="1050" b="0" i="0" baseline="0">
              <a:solidFill>
                <a:schemeClr val="dk1"/>
              </a:solidFill>
              <a:effectLst/>
              <a:latin typeface="+mn-lt"/>
              <a:ea typeface="+mn-ea"/>
              <a:cs typeface="+mn-cs"/>
            </a:rPr>
            <a:t>標準財政規模は</a:t>
          </a:r>
          <a:r>
            <a:rPr kumimoji="1" lang="ja-JP" altLang="en-US" sz="1050" b="0" i="0" baseline="0">
              <a:solidFill>
                <a:schemeClr val="dk1"/>
              </a:solidFill>
              <a:effectLst/>
              <a:latin typeface="+mn-lt"/>
              <a:ea typeface="+mn-ea"/>
              <a:cs typeface="+mn-cs"/>
            </a:rPr>
            <a:t>普通交付税額増等</a:t>
          </a:r>
          <a:r>
            <a:rPr kumimoji="1" lang="ja-JP" altLang="ja-JP" sz="1050" b="0" i="0" baseline="0">
              <a:solidFill>
                <a:schemeClr val="dk1"/>
              </a:solidFill>
              <a:effectLst/>
              <a:latin typeface="+mn-lt"/>
              <a:ea typeface="+mn-ea"/>
              <a:cs typeface="+mn-cs"/>
            </a:rPr>
            <a:t>の影響により</a:t>
          </a:r>
          <a:r>
            <a:rPr kumimoji="1" lang="en-US" altLang="ja-JP" sz="1050" b="0" i="0" baseline="0">
              <a:solidFill>
                <a:schemeClr val="dk1"/>
              </a:solidFill>
              <a:effectLst/>
              <a:latin typeface="+mn-lt"/>
              <a:ea typeface="+mn-ea"/>
              <a:cs typeface="+mn-cs"/>
            </a:rPr>
            <a:t>4</a:t>
          </a:r>
          <a:r>
            <a:rPr kumimoji="1" lang="ja-JP" altLang="ja-JP" sz="1050" b="0" i="0" baseline="0">
              <a:solidFill>
                <a:schemeClr val="dk1"/>
              </a:solidFill>
              <a:effectLst/>
              <a:latin typeface="+mn-lt"/>
              <a:ea typeface="+mn-ea"/>
              <a:cs typeface="+mn-cs"/>
            </a:rPr>
            <a:t>年度比約</a:t>
          </a:r>
          <a:r>
            <a:rPr kumimoji="1" lang="en-US" altLang="ja-JP" sz="1050" b="0" i="0" baseline="0">
              <a:solidFill>
                <a:schemeClr val="dk1"/>
              </a:solidFill>
              <a:effectLst/>
              <a:latin typeface="+mn-lt"/>
              <a:ea typeface="+mn-ea"/>
              <a:cs typeface="+mn-cs"/>
            </a:rPr>
            <a:t>49</a:t>
          </a:r>
          <a:r>
            <a:rPr kumimoji="1" lang="ja-JP" altLang="ja-JP" sz="1050" b="0" i="0" baseline="0">
              <a:solidFill>
                <a:schemeClr val="dk1"/>
              </a:solidFill>
              <a:effectLst/>
              <a:latin typeface="+mn-lt"/>
              <a:ea typeface="+mn-ea"/>
              <a:cs typeface="+mn-cs"/>
            </a:rPr>
            <a:t>百万円</a:t>
          </a:r>
          <a:r>
            <a:rPr kumimoji="1" lang="ja-JP" altLang="en-US" sz="1050" b="0" i="0" baseline="0">
              <a:solidFill>
                <a:schemeClr val="dk1"/>
              </a:solidFill>
              <a:effectLst/>
              <a:latin typeface="+mn-lt"/>
              <a:ea typeface="+mn-ea"/>
              <a:cs typeface="+mn-cs"/>
            </a:rPr>
            <a:t>増</a:t>
          </a:r>
          <a:r>
            <a:rPr kumimoji="1" lang="ja-JP" altLang="ja-JP" sz="1050" b="0" i="0" baseline="0">
              <a:solidFill>
                <a:schemeClr val="dk1"/>
              </a:solidFill>
              <a:effectLst/>
              <a:latin typeface="+mn-lt"/>
              <a:ea typeface="+mn-ea"/>
              <a:cs typeface="+mn-cs"/>
            </a:rPr>
            <a:t>額とな</a:t>
          </a:r>
          <a:r>
            <a:rPr kumimoji="1" lang="ja-JP" altLang="en-US" sz="1050" b="0" i="0" baseline="0">
              <a:solidFill>
                <a:schemeClr val="dk1"/>
              </a:solidFill>
              <a:effectLst/>
              <a:latin typeface="+mn-lt"/>
              <a:ea typeface="+mn-ea"/>
              <a:cs typeface="+mn-cs"/>
            </a:rPr>
            <a:t>った。</a:t>
          </a:r>
          <a:endParaRPr kumimoji="1" lang="en-US" altLang="ja-JP" sz="1050" b="0" i="0" baseline="0">
            <a:solidFill>
              <a:schemeClr val="dk1"/>
            </a:solidFill>
            <a:effectLst/>
            <a:latin typeface="+mn-lt"/>
            <a:ea typeface="+mn-ea"/>
            <a:cs typeface="+mn-cs"/>
          </a:endParaRPr>
        </a:p>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分母の増</a:t>
          </a:r>
          <a:r>
            <a:rPr kumimoji="1" lang="ja-JP" altLang="en-US" sz="1050" b="0" i="0" baseline="0">
              <a:solidFill>
                <a:schemeClr val="dk1"/>
              </a:solidFill>
              <a:effectLst/>
              <a:latin typeface="+mn-lt"/>
              <a:ea typeface="+mn-ea"/>
              <a:cs typeface="+mn-cs"/>
            </a:rPr>
            <a:t>を</a:t>
          </a:r>
          <a:r>
            <a:rPr kumimoji="1" lang="ja-JP" altLang="ja-JP" sz="1050" b="0" i="0" baseline="0">
              <a:solidFill>
                <a:schemeClr val="dk1"/>
              </a:solidFill>
              <a:effectLst/>
              <a:latin typeface="+mn-lt"/>
              <a:ea typeface="+mn-ea"/>
              <a:cs typeface="+mn-cs"/>
            </a:rPr>
            <a:t>分子の</a:t>
          </a:r>
          <a:r>
            <a:rPr kumimoji="1" lang="ja-JP" altLang="en-US" sz="1050" b="0" i="0" baseline="0">
              <a:solidFill>
                <a:schemeClr val="dk1"/>
              </a:solidFill>
              <a:effectLst/>
              <a:latin typeface="+mn-lt"/>
              <a:ea typeface="+mn-ea"/>
              <a:cs typeface="+mn-cs"/>
            </a:rPr>
            <a:t>増が下回ったため</a:t>
          </a:r>
          <a:r>
            <a:rPr kumimoji="1" lang="ja-JP" altLang="ja-JP" sz="1050" b="0" i="0" baseline="0">
              <a:solidFill>
                <a:schemeClr val="dk1"/>
              </a:solidFill>
              <a:effectLst/>
              <a:latin typeface="+mn-lt"/>
              <a:ea typeface="+mn-ea"/>
              <a:cs typeface="+mn-cs"/>
            </a:rPr>
            <a:t>、残高の標準財政規模比は増加している。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実質収支額については、</a:t>
          </a:r>
          <a:r>
            <a:rPr kumimoji="1" lang="ja-JP" altLang="en-US" sz="1050" b="0" i="0" baseline="0">
              <a:solidFill>
                <a:schemeClr val="dk1"/>
              </a:solidFill>
              <a:effectLst/>
              <a:latin typeface="+mn-lt"/>
              <a:ea typeface="+mn-ea"/>
              <a:cs typeface="+mn-cs"/>
            </a:rPr>
            <a:t>５</a:t>
          </a:r>
          <a:r>
            <a:rPr kumimoji="1" lang="ja-JP" altLang="ja-JP" sz="1050" b="0" i="0" baseline="0">
              <a:solidFill>
                <a:schemeClr val="dk1"/>
              </a:solidFill>
              <a:effectLst/>
              <a:latin typeface="+mn-lt"/>
              <a:ea typeface="+mn-ea"/>
              <a:cs typeface="+mn-cs"/>
            </a:rPr>
            <a:t>年度も</a:t>
          </a:r>
          <a:r>
            <a:rPr kumimoji="1" lang="ja-JP" altLang="en-US" sz="1050" b="0" i="0" baseline="0">
              <a:solidFill>
                <a:schemeClr val="dk1"/>
              </a:solidFill>
              <a:effectLst/>
              <a:latin typeface="+mn-lt"/>
              <a:ea typeface="+mn-ea"/>
              <a:cs typeface="+mn-cs"/>
            </a:rPr>
            <a:t>物価高騰</a:t>
          </a:r>
          <a:r>
            <a:rPr kumimoji="1" lang="ja-JP" altLang="ja-JP" sz="1050" b="0" i="0" baseline="0">
              <a:solidFill>
                <a:schemeClr val="dk1"/>
              </a:solidFill>
              <a:effectLst/>
              <a:latin typeface="+mn-lt"/>
              <a:ea typeface="+mn-ea"/>
              <a:cs typeface="+mn-cs"/>
            </a:rPr>
            <a:t>関連の事業費の膨らみにより歳出抑制とはならなかったものの約</a:t>
          </a:r>
          <a:r>
            <a:rPr kumimoji="1" lang="en-US" altLang="ja-JP" sz="1050" b="0" i="0" baseline="0">
              <a:solidFill>
                <a:schemeClr val="dk1"/>
              </a:solidFill>
              <a:effectLst/>
              <a:latin typeface="+mn-lt"/>
              <a:ea typeface="+mn-ea"/>
              <a:cs typeface="+mn-cs"/>
            </a:rPr>
            <a:t>199</a:t>
          </a:r>
          <a:r>
            <a:rPr kumimoji="1" lang="ja-JP" altLang="ja-JP" sz="1050" b="0" i="0" baseline="0">
              <a:solidFill>
                <a:schemeClr val="dk1"/>
              </a:solidFill>
              <a:effectLst/>
              <a:latin typeface="+mn-lt"/>
              <a:ea typeface="+mn-ea"/>
              <a:cs typeface="+mn-cs"/>
            </a:rPr>
            <a:t>百万円の黒字となっている。また実質単年度収支については</a:t>
          </a:r>
          <a:r>
            <a:rPr kumimoji="1" lang="ja-JP" altLang="en-US" sz="1050" b="0" i="0" baseline="0">
              <a:solidFill>
                <a:schemeClr val="dk1"/>
              </a:solidFill>
              <a:effectLst/>
              <a:latin typeface="+mn-lt"/>
              <a:ea typeface="+mn-ea"/>
              <a:cs typeface="+mn-cs"/>
            </a:rPr>
            <a:t>令和</a:t>
          </a:r>
          <a:r>
            <a:rPr kumimoji="1" lang="en-US" altLang="ja-JP" sz="1050" b="0" i="0" baseline="0">
              <a:solidFill>
                <a:schemeClr val="dk1"/>
              </a:solidFill>
              <a:effectLst/>
              <a:latin typeface="+mn-lt"/>
              <a:ea typeface="+mn-ea"/>
              <a:cs typeface="+mn-cs"/>
            </a:rPr>
            <a:t>4</a:t>
          </a:r>
          <a:r>
            <a:rPr kumimoji="1" lang="ja-JP" altLang="en-US" sz="1050" b="0" i="0" baseline="0">
              <a:solidFill>
                <a:schemeClr val="dk1"/>
              </a:solidFill>
              <a:effectLst/>
              <a:latin typeface="+mn-lt"/>
              <a:ea typeface="+mn-ea"/>
              <a:cs typeface="+mn-cs"/>
            </a:rPr>
            <a:t>年度にあった</a:t>
          </a:r>
          <a:r>
            <a:rPr lang="ja-JP" altLang="ja-JP" sz="1050" b="0" i="0" baseline="0">
              <a:solidFill>
                <a:schemeClr val="dk1"/>
              </a:solidFill>
              <a:effectLst/>
              <a:latin typeface="+mn-lt"/>
              <a:ea typeface="+mn-ea"/>
              <a:cs typeface="+mn-cs"/>
            </a:rPr>
            <a:t>剰余金処分以外の財政調整基金の積</a:t>
          </a:r>
          <a:r>
            <a:rPr lang="ja-JP" altLang="en-US" sz="1050" b="0" i="0" baseline="0">
              <a:solidFill>
                <a:schemeClr val="dk1"/>
              </a:solidFill>
              <a:effectLst/>
              <a:latin typeface="+mn-lt"/>
              <a:ea typeface="+mn-ea"/>
              <a:cs typeface="+mn-cs"/>
            </a:rPr>
            <a:t>み立て（運用利子除く）が令和</a:t>
          </a:r>
          <a:r>
            <a:rPr lang="en-US" altLang="ja-JP" sz="1050" b="0" i="0" baseline="0">
              <a:solidFill>
                <a:schemeClr val="dk1"/>
              </a:solidFill>
              <a:effectLst/>
              <a:latin typeface="+mn-lt"/>
              <a:ea typeface="+mn-ea"/>
              <a:cs typeface="+mn-cs"/>
            </a:rPr>
            <a:t>5</a:t>
          </a:r>
          <a:r>
            <a:rPr lang="ja-JP" altLang="en-US" sz="1050" b="0" i="0" baseline="0">
              <a:solidFill>
                <a:schemeClr val="dk1"/>
              </a:solidFill>
              <a:effectLst/>
              <a:latin typeface="+mn-lt"/>
              <a:ea typeface="+mn-ea"/>
              <a:cs typeface="+mn-cs"/>
            </a:rPr>
            <a:t>年度はなかったため、前年度比△</a:t>
          </a:r>
          <a:r>
            <a:rPr lang="en-US" altLang="ja-JP" sz="1050" b="0" i="0" baseline="0">
              <a:solidFill>
                <a:schemeClr val="dk1"/>
              </a:solidFill>
              <a:effectLst/>
              <a:latin typeface="+mn-lt"/>
              <a:ea typeface="+mn-ea"/>
              <a:cs typeface="+mn-cs"/>
            </a:rPr>
            <a:t>29</a:t>
          </a:r>
          <a:r>
            <a:rPr lang="ja-JP" altLang="en-US" sz="1050" b="0" i="0" baseline="0">
              <a:solidFill>
                <a:schemeClr val="dk1"/>
              </a:solidFill>
              <a:effectLst/>
              <a:latin typeface="+mn-lt"/>
              <a:ea typeface="+mn-ea"/>
              <a:cs typeface="+mn-cs"/>
            </a:rPr>
            <a:t>百万円となっている</a:t>
          </a:r>
          <a:r>
            <a:rPr lang="ja-JP" altLang="ja-JP" sz="1050" b="0" i="0" baseline="0">
              <a:solidFill>
                <a:schemeClr val="dk1"/>
              </a:solidFill>
              <a:effectLst/>
              <a:latin typeface="+mn-lt"/>
              <a:ea typeface="+mn-ea"/>
              <a:cs typeface="+mn-cs"/>
            </a:rPr>
            <a:t>。</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青森県平内町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b="0" i="0" baseline="0">
              <a:solidFill>
                <a:schemeClr val="dk1"/>
              </a:solidFill>
              <a:effectLst/>
              <a:latin typeface="+mn-lt"/>
              <a:ea typeface="+mn-ea"/>
              <a:cs typeface="+mn-cs"/>
            </a:rPr>
            <a:t>　令和</a:t>
          </a:r>
          <a:r>
            <a:rPr kumimoji="1" lang="en-US" altLang="ja-JP" sz="1050" b="0" i="0" baseline="0">
              <a:solidFill>
                <a:schemeClr val="dk1"/>
              </a:solidFill>
              <a:effectLst/>
              <a:latin typeface="+mn-lt"/>
              <a:ea typeface="+mn-ea"/>
              <a:cs typeface="+mn-cs"/>
            </a:rPr>
            <a:t>5</a:t>
          </a:r>
          <a:r>
            <a:rPr kumimoji="1" lang="ja-JP" altLang="ja-JP" sz="1050" b="0" i="0" baseline="0">
              <a:solidFill>
                <a:schemeClr val="dk1"/>
              </a:solidFill>
              <a:effectLst/>
              <a:latin typeface="+mn-lt"/>
              <a:ea typeface="+mn-ea"/>
              <a:cs typeface="+mn-cs"/>
            </a:rPr>
            <a:t>年度決算に基づく連結実質収支額は約</a:t>
          </a:r>
          <a:r>
            <a:rPr kumimoji="1" lang="en-US" altLang="ja-JP" sz="1050" b="0" i="0" baseline="0">
              <a:solidFill>
                <a:schemeClr val="dk1"/>
              </a:solidFill>
              <a:effectLst/>
              <a:latin typeface="+mn-lt"/>
              <a:ea typeface="+mn-ea"/>
              <a:cs typeface="+mn-cs"/>
            </a:rPr>
            <a:t>573</a:t>
          </a:r>
          <a:r>
            <a:rPr kumimoji="1" lang="ja-JP" altLang="ja-JP" sz="1050" b="0" i="0" baseline="0">
              <a:solidFill>
                <a:schemeClr val="dk1"/>
              </a:solidFill>
              <a:effectLst/>
              <a:latin typeface="+mn-lt"/>
              <a:ea typeface="+mn-ea"/>
              <a:cs typeface="+mn-cs"/>
            </a:rPr>
            <a:t>百万円の黒字となったため、連結実質赤字比率は算定されなかった。また令和</a:t>
          </a:r>
          <a:r>
            <a:rPr kumimoji="1" lang="en-US" altLang="ja-JP" sz="1050" b="0" i="0" baseline="0">
              <a:solidFill>
                <a:schemeClr val="dk1"/>
              </a:solidFill>
              <a:effectLst/>
              <a:latin typeface="+mn-lt"/>
              <a:ea typeface="+mn-ea"/>
              <a:cs typeface="+mn-cs"/>
            </a:rPr>
            <a:t>4</a:t>
          </a:r>
          <a:r>
            <a:rPr kumimoji="1" lang="ja-JP" altLang="ja-JP" sz="1050" b="0" i="0" baseline="0">
              <a:solidFill>
                <a:schemeClr val="dk1"/>
              </a:solidFill>
              <a:effectLst/>
              <a:latin typeface="+mn-lt"/>
              <a:ea typeface="+mn-ea"/>
              <a:cs typeface="+mn-cs"/>
            </a:rPr>
            <a:t>年度に引き続き全会計で黒字となっている。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一方で</a:t>
          </a:r>
          <a:r>
            <a:rPr kumimoji="1" lang="ja-JP" altLang="en-US" sz="1050" b="0" i="0" baseline="0">
              <a:solidFill>
                <a:schemeClr val="dk1"/>
              </a:solidFill>
              <a:effectLst/>
              <a:latin typeface="+mn-lt"/>
              <a:ea typeface="+mn-ea"/>
              <a:cs typeface="+mn-cs"/>
            </a:rPr>
            <a:t>３下水道事業が令和</a:t>
          </a:r>
          <a:r>
            <a:rPr kumimoji="1" lang="en-US" altLang="ja-JP" sz="1050" b="0" i="0" baseline="0">
              <a:solidFill>
                <a:schemeClr val="dk1"/>
              </a:solidFill>
              <a:effectLst/>
              <a:latin typeface="+mn-lt"/>
              <a:ea typeface="+mn-ea"/>
              <a:cs typeface="+mn-cs"/>
            </a:rPr>
            <a:t>6</a:t>
          </a:r>
          <a:r>
            <a:rPr lang="ja-JP" altLang="ja-JP" sz="1050">
              <a:solidFill>
                <a:schemeClr val="dk1"/>
              </a:solidFill>
              <a:effectLst/>
              <a:latin typeface="+mn-lt"/>
              <a:ea typeface="+mn-ea"/>
              <a:cs typeface="+mn-cs"/>
            </a:rPr>
            <a:t>年</a:t>
          </a:r>
          <a:r>
            <a:rPr lang="en-US" altLang="ja-JP" sz="1050">
              <a:solidFill>
                <a:schemeClr val="dk1"/>
              </a:solidFill>
              <a:effectLst/>
              <a:latin typeface="+mn-lt"/>
              <a:ea typeface="+mn-ea"/>
              <a:cs typeface="+mn-cs"/>
            </a:rPr>
            <a:t>4</a:t>
          </a:r>
          <a:r>
            <a:rPr lang="ja-JP" altLang="ja-JP" sz="1050">
              <a:solidFill>
                <a:schemeClr val="dk1"/>
              </a:solidFill>
              <a:effectLst/>
              <a:latin typeface="+mn-lt"/>
              <a:ea typeface="+mn-ea"/>
              <a:cs typeface="+mn-cs"/>
            </a:rPr>
            <a:t>月から地方公営企業法が適用されることに伴い、</a:t>
          </a:r>
          <a:r>
            <a:rPr lang="en-US" altLang="ja-JP" sz="1050">
              <a:solidFill>
                <a:schemeClr val="dk1"/>
              </a:solidFill>
              <a:effectLst/>
              <a:latin typeface="+mn-lt"/>
              <a:ea typeface="+mn-ea"/>
              <a:cs typeface="+mn-cs"/>
            </a:rPr>
            <a:t>R5</a:t>
          </a:r>
          <a:r>
            <a:rPr lang="ja-JP" altLang="en-US" sz="1050">
              <a:solidFill>
                <a:schemeClr val="dk1"/>
              </a:solidFill>
              <a:effectLst/>
              <a:latin typeface="+mn-lt"/>
              <a:ea typeface="+mn-ea"/>
              <a:cs typeface="+mn-cs"/>
            </a:rPr>
            <a:t>年度が</a:t>
          </a:r>
          <a:r>
            <a:rPr lang="ja-JP" altLang="ja-JP" sz="1050">
              <a:solidFill>
                <a:schemeClr val="dk1"/>
              </a:solidFill>
              <a:effectLst/>
              <a:latin typeface="+mn-lt"/>
              <a:ea typeface="+mn-ea"/>
              <a:cs typeface="+mn-cs"/>
            </a:rPr>
            <a:t>打ち切り決算となったこ</a:t>
          </a:r>
          <a:r>
            <a:rPr lang="ja-JP" altLang="en-US" sz="1050">
              <a:solidFill>
                <a:schemeClr val="dk1"/>
              </a:solidFill>
              <a:effectLst/>
              <a:latin typeface="+mn-lt"/>
              <a:ea typeface="+mn-ea"/>
              <a:cs typeface="+mn-cs"/>
            </a:rPr>
            <a:t>とで、</a:t>
          </a:r>
          <a:r>
            <a:rPr kumimoji="1" lang="ja-JP" altLang="ja-JP" sz="1050" b="0" i="0" baseline="0">
              <a:solidFill>
                <a:schemeClr val="dk1"/>
              </a:solidFill>
              <a:effectLst/>
              <a:latin typeface="+mn-lt"/>
              <a:ea typeface="+mn-ea"/>
              <a:cs typeface="+mn-cs"/>
            </a:rPr>
            <a:t>漁業集落環境整備事業特別会計において</a:t>
          </a:r>
          <a:r>
            <a:rPr kumimoji="1" lang="ja-JP" altLang="en-US" sz="1050" b="0" i="0" baseline="0">
              <a:solidFill>
                <a:schemeClr val="dk1"/>
              </a:solidFill>
              <a:effectLst/>
              <a:latin typeface="+mn-lt"/>
              <a:ea typeface="+mn-ea"/>
              <a:cs typeface="+mn-cs"/>
            </a:rPr>
            <a:t>微小な</a:t>
          </a:r>
          <a:r>
            <a:rPr kumimoji="1" lang="ja-JP" altLang="ja-JP" sz="1050" b="0" i="0" baseline="0">
              <a:solidFill>
                <a:schemeClr val="dk1"/>
              </a:solidFill>
              <a:effectLst/>
              <a:latin typeface="+mn-lt"/>
              <a:ea typeface="+mn-ea"/>
              <a:cs typeface="+mn-cs"/>
            </a:rPr>
            <a:t>資金不足</a:t>
          </a:r>
          <a:r>
            <a:rPr kumimoji="1" lang="ja-JP" altLang="en-US" sz="1050" b="0" i="0" baseline="0">
              <a:solidFill>
                <a:schemeClr val="dk1"/>
              </a:solidFill>
              <a:effectLst/>
              <a:latin typeface="+mn-lt"/>
              <a:ea typeface="+mn-ea"/>
              <a:cs typeface="+mn-cs"/>
            </a:rPr>
            <a:t>が発生しており、標準財政規模比が▲</a:t>
          </a:r>
          <a:r>
            <a:rPr kumimoji="1" lang="en-US" altLang="ja-JP" sz="1050" b="0" i="0" baseline="0">
              <a:solidFill>
                <a:schemeClr val="dk1"/>
              </a:solidFill>
              <a:effectLst/>
              <a:latin typeface="+mn-lt"/>
              <a:ea typeface="+mn-ea"/>
              <a:cs typeface="+mn-cs"/>
            </a:rPr>
            <a:t>0.00</a:t>
          </a:r>
          <a:r>
            <a:rPr kumimoji="1" lang="ja-JP" altLang="en-US" sz="1050" b="0" i="0" baseline="0">
              <a:solidFill>
                <a:schemeClr val="dk1"/>
              </a:solidFill>
              <a:effectLst/>
              <a:latin typeface="+mn-lt"/>
              <a:ea typeface="+mn-ea"/>
              <a:cs typeface="+mn-cs"/>
            </a:rPr>
            <a:t>で標記されている</a:t>
          </a:r>
          <a:r>
            <a:rPr kumimoji="1" lang="ja-JP" altLang="ja-JP" sz="1050" b="0" i="0" baseline="0">
              <a:solidFill>
                <a:schemeClr val="dk1"/>
              </a:solidFill>
              <a:effectLst/>
              <a:latin typeface="+mn-lt"/>
              <a:ea typeface="+mn-ea"/>
              <a:cs typeface="+mn-cs"/>
            </a:rPr>
            <a:t>ものの、一般会計からの繰入により収支均衡を図っている状況にある。特に公共下水道は未整備地区の建設事業を行っており、供用開始地域の加入率引き上げによる収入の確保に努めるとともに、中・長期的な事業計画の策定や使用料等の見直し（前回平成</a:t>
          </a:r>
          <a:r>
            <a:rPr kumimoji="1" lang="en-US" altLang="ja-JP" sz="1050" b="0" i="0" baseline="0">
              <a:solidFill>
                <a:schemeClr val="dk1"/>
              </a:solidFill>
              <a:effectLst/>
              <a:latin typeface="+mn-lt"/>
              <a:ea typeface="+mn-ea"/>
              <a:cs typeface="+mn-cs"/>
            </a:rPr>
            <a:t>18</a:t>
          </a:r>
          <a:r>
            <a:rPr kumimoji="1" lang="ja-JP" altLang="ja-JP" sz="1050" b="0" i="0" baseline="0">
              <a:solidFill>
                <a:schemeClr val="dk1"/>
              </a:solidFill>
              <a:effectLst/>
              <a:latin typeface="+mn-lt"/>
              <a:ea typeface="+mn-ea"/>
              <a:cs typeface="+mn-cs"/>
            </a:rPr>
            <a:t>年度改定）についても、水道事業とともに段階的に再検討する必要がある。</a:t>
          </a:r>
          <a:br>
            <a:rPr kumimoji="1" lang="ja-JP" altLang="ja-JP" sz="1050" b="0" i="0" baseline="0">
              <a:solidFill>
                <a:schemeClr val="dk1"/>
              </a:solidFill>
              <a:effectLst/>
              <a:latin typeface="+mn-lt"/>
              <a:ea typeface="+mn-ea"/>
              <a:cs typeface="+mn-cs"/>
            </a:rPr>
          </a:br>
          <a:r>
            <a:rPr kumimoji="1" lang="ja-JP" altLang="ja-JP" sz="1050" b="0" i="0" baseline="0">
              <a:solidFill>
                <a:schemeClr val="dk1"/>
              </a:solidFill>
              <a:effectLst/>
              <a:latin typeface="+mn-lt"/>
              <a:ea typeface="+mn-ea"/>
              <a:cs typeface="+mn-cs"/>
            </a:rPr>
            <a:t>　索道事業については、平成</a:t>
          </a:r>
          <a:r>
            <a:rPr kumimoji="1" lang="en-US" altLang="ja-JP" sz="1050" b="0" i="0" baseline="0">
              <a:solidFill>
                <a:schemeClr val="dk1"/>
              </a:solidFill>
              <a:effectLst/>
              <a:latin typeface="+mn-lt"/>
              <a:ea typeface="+mn-ea"/>
              <a:cs typeface="+mn-cs"/>
            </a:rPr>
            <a:t>20</a:t>
          </a:r>
          <a:r>
            <a:rPr kumimoji="1" lang="ja-JP" altLang="ja-JP" sz="1050" b="0" i="0" baseline="0">
              <a:solidFill>
                <a:schemeClr val="dk1"/>
              </a:solidFill>
              <a:effectLst/>
              <a:latin typeface="+mn-lt"/>
              <a:ea typeface="+mn-ea"/>
              <a:cs typeface="+mn-cs"/>
            </a:rPr>
            <a:t>年度から指定管理者制度を導入し、現場から人員を引き上げたことにより、人件費をはじめとする経費を抑制している。今後は夜越山森林公園周辺施設と一体となった集客力を高める事業を検討し、収益拡大につなげる必要があ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国保、介護、後期高齢の</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事業についても黒字となっているが、保険税、保険料を改正することで収支を均衡させている。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今後も公営企業に</a:t>
          </a:r>
          <a:r>
            <a:rPr kumimoji="1" lang="ja-JP" altLang="en-US" sz="1050" b="0" i="0" baseline="0">
              <a:solidFill>
                <a:schemeClr val="dk1"/>
              </a:solidFill>
              <a:effectLst/>
              <a:latin typeface="+mn-lt"/>
              <a:ea typeface="+mn-ea"/>
              <a:cs typeface="+mn-cs"/>
            </a:rPr>
            <a:t>ついて</a:t>
          </a:r>
          <a:r>
            <a:rPr kumimoji="1" lang="ja-JP" altLang="ja-JP" sz="1050" b="0" i="0" baseline="0">
              <a:solidFill>
                <a:schemeClr val="dk1"/>
              </a:solidFill>
              <a:effectLst/>
              <a:latin typeface="+mn-lt"/>
              <a:ea typeface="+mn-ea"/>
              <a:cs typeface="+mn-cs"/>
            </a:rPr>
            <a:t>は独立採算の原則に基づいた適正な繰出での対応に努め、その他の特別会計についても適正な事業運営に努めたい。</a:t>
          </a:r>
          <a:endParaRPr lang="ja-JP" altLang="ja-JP" sz="105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K1" workbookViewId="0">
      <selection activeCell="AY20" sqref="AY20:BM20"/>
    </sheetView>
  </sheetViews>
  <sheetFormatPr defaultColWidth="0" defaultRowHeight="11.25" zeroHeight="1" x14ac:dyDescent="0.15"/>
  <cols>
    <col min="1" max="11" width="2.125" style="179" customWidth="1"/>
    <col min="12" max="12" width="2.25" style="179" customWidth="1"/>
    <col min="13" max="17" width="2.375" style="179" customWidth="1"/>
    <col min="18" max="119" width="2.125" style="179" customWidth="1"/>
    <col min="120" max="16384" width="0" style="179" hidden="1"/>
  </cols>
  <sheetData>
    <row r="1" spans="1:119" ht="33" customHeight="1" x14ac:dyDescent="0.15">
      <c r="B1" s="627" t="s">
        <v>78</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0"/>
      <c r="DK1" s="180"/>
      <c r="DL1" s="180"/>
      <c r="DM1" s="180"/>
      <c r="DN1" s="180"/>
      <c r="DO1" s="180"/>
    </row>
    <row r="2" spans="1:119" ht="24.75" thickBot="1" x14ac:dyDescent="0.2">
      <c r="B2" s="181" t="s">
        <v>79</v>
      </c>
      <c r="C2" s="181"/>
      <c r="D2" s="182"/>
    </row>
    <row r="3" spans="1:119" ht="18.75" customHeight="1" thickBot="1" x14ac:dyDescent="0.2">
      <c r="A3" s="180"/>
      <c r="B3" s="628" t="s">
        <v>80</v>
      </c>
      <c r="C3" s="629"/>
      <c r="D3" s="629"/>
      <c r="E3" s="630"/>
      <c r="F3" s="630"/>
      <c r="G3" s="630"/>
      <c r="H3" s="630"/>
      <c r="I3" s="630"/>
      <c r="J3" s="630"/>
      <c r="K3" s="630"/>
      <c r="L3" s="630" t="s">
        <v>81</v>
      </c>
      <c r="M3" s="630"/>
      <c r="N3" s="630"/>
      <c r="O3" s="630"/>
      <c r="P3" s="630"/>
      <c r="Q3" s="630"/>
      <c r="R3" s="633"/>
      <c r="S3" s="633"/>
      <c r="T3" s="633"/>
      <c r="U3" s="633"/>
      <c r="V3" s="634"/>
      <c r="W3" s="524" t="s">
        <v>82</v>
      </c>
      <c r="X3" s="525"/>
      <c r="Y3" s="525"/>
      <c r="Z3" s="525"/>
      <c r="AA3" s="525"/>
      <c r="AB3" s="629"/>
      <c r="AC3" s="633" t="s">
        <v>83</v>
      </c>
      <c r="AD3" s="525"/>
      <c r="AE3" s="525"/>
      <c r="AF3" s="525"/>
      <c r="AG3" s="525"/>
      <c r="AH3" s="525"/>
      <c r="AI3" s="525"/>
      <c r="AJ3" s="525"/>
      <c r="AK3" s="525"/>
      <c r="AL3" s="595"/>
      <c r="AM3" s="524" t="s">
        <v>84</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85</v>
      </c>
      <c r="BO3" s="525"/>
      <c r="BP3" s="525"/>
      <c r="BQ3" s="525"/>
      <c r="BR3" s="525"/>
      <c r="BS3" s="525"/>
      <c r="BT3" s="525"/>
      <c r="BU3" s="595"/>
      <c r="BV3" s="524" t="s">
        <v>86</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87</v>
      </c>
      <c r="CU3" s="525"/>
      <c r="CV3" s="525"/>
      <c r="CW3" s="525"/>
      <c r="CX3" s="525"/>
      <c r="CY3" s="525"/>
      <c r="CZ3" s="525"/>
      <c r="DA3" s="595"/>
      <c r="DB3" s="524" t="s">
        <v>88</v>
      </c>
      <c r="DC3" s="525"/>
      <c r="DD3" s="525"/>
      <c r="DE3" s="525"/>
      <c r="DF3" s="525"/>
      <c r="DG3" s="525"/>
      <c r="DH3" s="525"/>
      <c r="DI3" s="595"/>
    </row>
    <row r="4" spans="1:119" ht="18.75" customHeight="1" x14ac:dyDescent="0.15">
      <c r="A4" s="180"/>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89</v>
      </c>
      <c r="AZ4" s="482"/>
      <c r="BA4" s="482"/>
      <c r="BB4" s="482"/>
      <c r="BC4" s="482"/>
      <c r="BD4" s="482"/>
      <c r="BE4" s="482"/>
      <c r="BF4" s="482"/>
      <c r="BG4" s="482"/>
      <c r="BH4" s="482"/>
      <c r="BI4" s="482"/>
      <c r="BJ4" s="482"/>
      <c r="BK4" s="482"/>
      <c r="BL4" s="482"/>
      <c r="BM4" s="483"/>
      <c r="BN4" s="484">
        <v>7717177</v>
      </c>
      <c r="BO4" s="485"/>
      <c r="BP4" s="485"/>
      <c r="BQ4" s="485"/>
      <c r="BR4" s="485"/>
      <c r="BS4" s="485"/>
      <c r="BT4" s="485"/>
      <c r="BU4" s="486"/>
      <c r="BV4" s="484">
        <v>8462727</v>
      </c>
      <c r="BW4" s="485"/>
      <c r="BX4" s="485"/>
      <c r="BY4" s="485"/>
      <c r="BZ4" s="485"/>
      <c r="CA4" s="485"/>
      <c r="CB4" s="485"/>
      <c r="CC4" s="486"/>
      <c r="CD4" s="621" t="s">
        <v>90</v>
      </c>
      <c r="CE4" s="622"/>
      <c r="CF4" s="622"/>
      <c r="CG4" s="622"/>
      <c r="CH4" s="622"/>
      <c r="CI4" s="622"/>
      <c r="CJ4" s="622"/>
      <c r="CK4" s="622"/>
      <c r="CL4" s="622"/>
      <c r="CM4" s="622"/>
      <c r="CN4" s="622"/>
      <c r="CO4" s="622"/>
      <c r="CP4" s="622"/>
      <c r="CQ4" s="622"/>
      <c r="CR4" s="622"/>
      <c r="CS4" s="623"/>
      <c r="CT4" s="624">
        <v>4.5</v>
      </c>
      <c r="CU4" s="625"/>
      <c r="CV4" s="625"/>
      <c r="CW4" s="625"/>
      <c r="CX4" s="625"/>
      <c r="CY4" s="625"/>
      <c r="CZ4" s="625"/>
      <c r="DA4" s="626"/>
      <c r="DB4" s="624">
        <v>3.4</v>
      </c>
      <c r="DC4" s="625"/>
      <c r="DD4" s="625"/>
      <c r="DE4" s="625"/>
      <c r="DF4" s="625"/>
      <c r="DG4" s="625"/>
      <c r="DH4" s="625"/>
      <c r="DI4" s="626"/>
    </row>
    <row r="5" spans="1:119" ht="18.75" customHeight="1" x14ac:dyDescent="0.15">
      <c r="A5" s="180"/>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91</v>
      </c>
      <c r="AN5" s="412"/>
      <c r="AO5" s="412"/>
      <c r="AP5" s="412"/>
      <c r="AQ5" s="412"/>
      <c r="AR5" s="412"/>
      <c r="AS5" s="412"/>
      <c r="AT5" s="413"/>
      <c r="AU5" s="513" t="s">
        <v>92</v>
      </c>
      <c r="AV5" s="514"/>
      <c r="AW5" s="514"/>
      <c r="AX5" s="514"/>
      <c r="AY5" s="469" t="s">
        <v>93</v>
      </c>
      <c r="AZ5" s="470"/>
      <c r="BA5" s="470"/>
      <c r="BB5" s="470"/>
      <c r="BC5" s="470"/>
      <c r="BD5" s="470"/>
      <c r="BE5" s="470"/>
      <c r="BF5" s="470"/>
      <c r="BG5" s="470"/>
      <c r="BH5" s="470"/>
      <c r="BI5" s="470"/>
      <c r="BJ5" s="470"/>
      <c r="BK5" s="470"/>
      <c r="BL5" s="470"/>
      <c r="BM5" s="471"/>
      <c r="BN5" s="455">
        <v>7482144</v>
      </c>
      <c r="BO5" s="456"/>
      <c r="BP5" s="456"/>
      <c r="BQ5" s="456"/>
      <c r="BR5" s="456"/>
      <c r="BS5" s="456"/>
      <c r="BT5" s="456"/>
      <c r="BU5" s="457"/>
      <c r="BV5" s="455">
        <v>8290957</v>
      </c>
      <c r="BW5" s="456"/>
      <c r="BX5" s="456"/>
      <c r="BY5" s="456"/>
      <c r="BZ5" s="456"/>
      <c r="CA5" s="456"/>
      <c r="CB5" s="456"/>
      <c r="CC5" s="457"/>
      <c r="CD5" s="495" t="s">
        <v>94</v>
      </c>
      <c r="CE5" s="415"/>
      <c r="CF5" s="415"/>
      <c r="CG5" s="415"/>
      <c r="CH5" s="415"/>
      <c r="CI5" s="415"/>
      <c r="CJ5" s="415"/>
      <c r="CK5" s="415"/>
      <c r="CL5" s="415"/>
      <c r="CM5" s="415"/>
      <c r="CN5" s="415"/>
      <c r="CO5" s="415"/>
      <c r="CP5" s="415"/>
      <c r="CQ5" s="415"/>
      <c r="CR5" s="415"/>
      <c r="CS5" s="496"/>
      <c r="CT5" s="452">
        <v>79.7</v>
      </c>
      <c r="CU5" s="453"/>
      <c r="CV5" s="453"/>
      <c r="CW5" s="453"/>
      <c r="CX5" s="453"/>
      <c r="CY5" s="453"/>
      <c r="CZ5" s="453"/>
      <c r="DA5" s="454"/>
      <c r="DB5" s="452">
        <v>79.7</v>
      </c>
      <c r="DC5" s="453"/>
      <c r="DD5" s="453"/>
      <c r="DE5" s="453"/>
      <c r="DF5" s="453"/>
      <c r="DG5" s="453"/>
      <c r="DH5" s="453"/>
      <c r="DI5" s="454"/>
    </row>
    <row r="6" spans="1:119" ht="18.75" customHeight="1" x14ac:dyDescent="0.15">
      <c r="A6" s="180"/>
      <c r="B6" s="601" t="s">
        <v>95</v>
      </c>
      <c r="C6" s="442"/>
      <c r="D6" s="442"/>
      <c r="E6" s="602"/>
      <c r="F6" s="602"/>
      <c r="G6" s="602"/>
      <c r="H6" s="602"/>
      <c r="I6" s="602"/>
      <c r="J6" s="602"/>
      <c r="K6" s="602"/>
      <c r="L6" s="602" t="s">
        <v>96</v>
      </c>
      <c r="M6" s="602"/>
      <c r="N6" s="602"/>
      <c r="O6" s="602"/>
      <c r="P6" s="602"/>
      <c r="Q6" s="602"/>
      <c r="R6" s="440"/>
      <c r="S6" s="440"/>
      <c r="T6" s="440"/>
      <c r="U6" s="440"/>
      <c r="V6" s="608"/>
      <c r="W6" s="545" t="s">
        <v>97</v>
      </c>
      <c r="X6" s="441"/>
      <c r="Y6" s="441"/>
      <c r="Z6" s="441"/>
      <c r="AA6" s="441"/>
      <c r="AB6" s="442"/>
      <c r="AC6" s="613" t="s">
        <v>98</v>
      </c>
      <c r="AD6" s="614"/>
      <c r="AE6" s="614"/>
      <c r="AF6" s="614"/>
      <c r="AG6" s="614"/>
      <c r="AH6" s="614"/>
      <c r="AI6" s="614"/>
      <c r="AJ6" s="614"/>
      <c r="AK6" s="614"/>
      <c r="AL6" s="615"/>
      <c r="AM6" s="512" t="s">
        <v>99</v>
      </c>
      <c r="AN6" s="412"/>
      <c r="AO6" s="412"/>
      <c r="AP6" s="412"/>
      <c r="AQ6" s="412"/>
      <c r="AR6" s="412"/>
      <c r="AS6" s="412"/>
      <c r="AT6" s="413"/>
      <c r="AU6" s="513" t="s">
        <v>92</v>
      </c>
      <c r="AV6" s="514"/>
      <c r="AW6" s="514"/>
      <c r="AX6" s="514"/>
      <c r="AY6" s="469" t="s">
        <v>100</v>
      </c>
      <c r="AZ6" s="470"/>
      <c r="BA6" s="470"/>
      <c r="BB6" s="470"/>
      <c r="BC6" s="470"/>
      <c r="BD6" s="470"/>
      <c r="BE6" s="470"/>
      <c r="BF6" s="470"/>
      <c r="BG6" s="470"/>
      <c r="BH6" s="470"/>
      <c r="BI6" s="470"/>
      <c r="BJ6" s="470"/>
      <c r="BK6" s="470"/>
      <c r="BL6" s="470"/>
      <c r="BM6" s="471"/>
      <c r="BN6" s="455">
        <v>235033</v>
      </c>
      <c r="BO6" s="456"/>
      <c r="BP6" s="456"/>
      <c r="BQ6" s="456"/>
      <c r="BR6" s="456"/>
      <c r="BS6" s="456"/>
      <c r="BT6" s="456"/>
      <c r="BU6" s="457"/>
      <c r="BV6" s="455">
        <v>171770</v>
      </c>
      <c r="BW6" s="456"/>
      <c r="BX6" s="456"/>
      <c r="BY6" s="456"/>
      <c r="BZ6" s="456"/>
      <c r="CA6" s="456"/>
      <c r="CB6" s="456"/>
      <c r="CC6" s="457"/>
      <c r="CD6" s="495" t="s">
        <v>101</v>
      </c>
      <c r="CE6" s="415"/>
      <c r="CF6" s="415"/>
      <c r="CG6" s="415"/>
      <c r="CH6" s="415"/>
      <c r="CI6" s="415"/>
      <c r="CJ6" s="415"/>
      <c r="CK6" s="415"/>
      <c r="CL6" s="415"/>
      <c r="CM6" s="415"/>
      <c r="CN6" s="415"/>
      <c r="CO6" s="415"/>
      <c r="CP6" s="415"/>
      <c r="CQ6" s="415"/>
      <c r="CR6" s="415"/>
      <c r="CS6" s="496"/>
      <c r="CT6" s="598">
        <v>80.099999999999994</v>
      </c>
      <c r="CU6" s="599"/>
      <c r="CV6" s="599"/>
      <c r="CW6" s="599"/>
      <c r="CX6" s="599"/>
      <c r="CY6" s="599"/>
      <c r="CZ6" s="599"/>
      <c r="DA6" s="600"/>
      <c r="DB6" s="598">
        <v>80.5</v>
      </c>
      <c r="DC6" s="599"/>
      <c r="DD6" s="599"/>
      <c r="DE6" s="599"/>
      <c r="DF6" s="599"/>
      <c r="DG6" s="599"/>
      <c r="DH6" s="599"/>
      <c r="DI6" s="600"/>
    </row>
    <row r="7" spans="1:119" ht="18.75" customHeight="1" x14ac:dyDescent="0.15">
      <c r="A7" s="180"/>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102</v>
      </c>
      <c r="AN7" s="412"/>
      <c r="AO7" s="412"/>
      <c r="AP7" s="412"/>
      <c r="AQ7" s="412"/>
      <c r="AR7" s="412"/>
      <c r="AS7" s="412"/>
      <c r="AT7" s="413"/>
      <c r="AU7" s="513" t="s">
        <v>92</v>
      </c>
      <c r="AV7" s="514"/>
      <c r="AW7" s="514"/>
      <c r="AX7" s="514"/>
      <c r="AY7" s="469" t="s">
        <v>103</v>
      </c>
      <c r="AZ7" s="470"/>
      <c r="BA7" s="470"/>
      <c r="BB7" s="470"/>
      <c r="BC7" s="470"/>
      <c r="BD7" s="470"/>
      <c r="BE7" s="470"/>
      <c r="BF7" s="470"/>
      <c r="BG7" s="470"/>
      <c r="BH7" s="470"/>
      <c r="BI7" s="470"/>
      <c r="BJ7" s="470"/>
      <c r="BK7" s="470"/>
      <c r="BL7" s="470"/>
      <c r="BM7" s="471"/>
      <c r="BN7" s="455">
        <v>35789</v>
      </c>
      <c r="BO7" s="456"/>
      <c r="BP7" s="456"/>
      <c r="BQ7" s="456"/>
      <c r="BR7" s="456"/>
      <c r="BS7" s="456"/>
      <c r="BT7" s="456"/>
      <c r="BU7" s="457"/>
      <c r="BV7" s="455">
        <v>20099</v>
      </c>
      <c r="BW7" s="456"/>
      <c r="BX7" s="456"/>
      <c r="BY7" s="456"/>
      <c r="BZ7" s="456"/>
      <c r="CA7" s="456"/>
      <c r="CB7" s="456"/>
      <c r="CC7" s="457"/>
      <c r="CD7" s="495" t="s">
        <v>104</v>
      </c>
      <c r="CE7" s="415"/>
      <c r="CF7" s="415"/>
      <c r="CG7" s="415"/>
      <c r="CH7" s="415"/>
      <c r="CI7" s="415"/>
      <c r="CJ7" s="415"/>
      <c r="CK7" s="415"/>
      <c r="CL7" s="415"/>
      <c r="CM7" s="415"/>
      <c r="CN7" s="415"/>
      <c r="CO7" s="415"/>
      <c r="CP7" s="415"/>
      <c r="CQ7" s="415"/>
      <c r="CR7" s="415"/>
      <c r="CS7" s="496"/>
      <c r="CT7" s="455">
        <v>4464966</v>
      </c>
      <c r="CU7" s="456"/>
      <c r="CV7" s="456"/>
      <c r="CW7" s="456"/>
      <c r="CX7" s="456"/>
      <c r="CY7" s="456"/>
      <c r="CZ7" s="456"/>
      <c r="DA7" s="457"/>
      <c r="DB7" s="455">
        <v>4416134</v>
      </c>
      <c r="DC7" s="456"/>
      <c r="DD7" s="456"/>
      <c r="DE7" s="456"/>
      <c r="DF7" s="456"/>
      <c r="DG7" s="456"/>
      <c r="DH7" s="456"/>
      <c r="DI7" s="457"/>
    </row>
    <row r="8" spans="1:119" ht="18.75" customHeight="1" thickBot="1" x14ac:dyDescent="0.2">
      <c r="A8" s="180"/>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105</v>
      </c>
      <c r="AN8" s="412"/>
      <c r="AO8" s="412"/>
      <c r="AP8" s="412"/>
      <c r="AQ8" s="412"/>
      <c r="AR8" s="412"/>
      <c r="AS8" s="412"/>
      <c r="AT8" s="413"/>
      <c r="AU8" s="513" t="s">
        <v>92</v>
      </c>
      <c r="AV8" s="514"/>
      <c r="AW8" s="514"/>
      <c r="AX8" s="514"/>
      <c r="AY8" s="469" t="s">
        <v>106</v>
      </c>
      <c r="AZ8" s="470"/>
      <c r="BA8" s="470"/>
      <c r="BB8" s="470"/>
      <c r="BC8" s="470"/>
      <c r="BD8" s="470"/>
      <c r="BE8" s="470"/>
      <c r="BF8" s="470"/>
      <c r="BG8" s="470"/>
      <c r="BH8" s="470"/>
      <c r="BI8" s="470"/>
      <c r="BJ8" s="470"/>
      <c r="BK8" s="470"/>
      <c r="BL8" s="470"/>
      <c r="BM8" s="471"/>
      <c r="BN8" s="455">
        <v>199244</v>
      </c>
      <c r="BO8" s="456"/>
      <c r="BP8" s="456"/>
      <c r="BQ8" s="456"/>
      <c r="BR8" s="456"/>
      <c r="BS8" s="456"/>
      <c r="BT8" s="456"/>
      <c r="BU8" s="457"/>
      <c r="BV8" s="455">
        <v>151671</v>
      </c>
      <c r="BW8" s="456"/>
      <c r="BX8" s="456"/>
      <c r="BY8" s="456"/>
      <c r="BZ8" s="456"/>
      <c r="CA8" s="456"/>
      <c r="CB8" s="456"/>
      <c r="CC8" s="457"/>
      <c r="CD8" s="495" t="s">
        <v>107</v>
      </c>
      <c r="CE8" s="415"/>
      <c r="CF8" s="415"/>
      <c r="CG8" s="415"/>
      <c r="CH8" s="415"/>
      <c r="CI8" s="415"/>
      <c r="CJ8" s="415"/>
      <c r="CK8" s="415"/>
      <c r="CL8" s="415"/>
      <c r="CM8" s="415"/>
      <c r="CN8" s="415"/>
      <c r="CO8" s="415"/>
      <c r="CP8" s="415"/>
      <c r="CQ8" s="415"/>
      <c r="CR8" s="415"/>
      <c r="CS8" s="496"/>
      <c r="CT8" s="558">
        <v>0.24</v>
      </c>
      <c r="CU8" s="559"/>
      <c r="CV8" s="559"/>
      <c r="CW8" s="559"/>
      <c r="CX8" s="559"/>
      <c r="CY8" s="559"/>
      <c r="CZ8" s="559"/>
      <c r="DA8" s="560"/>
      <c r="DB8" s="558">
        <v>0.24</v>
      </c>
      <c r="DC8" s="559"/>
      <c r="DD8" s="559"/>
      <c r="DE8" s="559"/>
      <c r="DF8" s="559"/>
      <c r="DG8" s="559"/>
      <c r="DH8" s="559"/>
      <c r="DI8" s="560"/>
    </row>
    <row r="9" spans="1:119" ht="18.75" customHeight="1" thickBot="1" x14ac:dyDescent="0.2">
      <c r="A9" s="180"/>
      <c r="B9" s="587" t="s">
        <v>108</v>
      </c>
      <c r="C9" s="588"/>
      <c r="D9" s="588"/>
      <c r="E9" s="588"/>
      <c r="F9" s="588"/>
      <c r="G9" s="588"/>
      <c r="H9" s="588"/>
      <c r="I9" s="588"/>
      <c r="J9" s="588"/>
      <c r="K9" s="506"/>
      <c r="L9" s="589" t="s">
        <v>109</v>
      </c>
      <c r="M9" s="590"/>
      <c r="N9" s="590"/>
      <c r="O9" s="590"/>
      <c r="P9" s="590"/>
      <c r="Q9" s="591"/>
      <c r="R9" s="592">
        <v>10126</v>
      </c>
      <c r="S9" s="593"/>
      <c r="T9" s="593"/>
      <c r="U9" s="593"/>
      <c r="V9" s="594"/>
      <c r="W9" s="524" t="s">
        <v>110</v>
      </c>
      <c r="X9" s="525"/>
      <c r="Y9" s="525"/>
      <c r="Z9" s="525"/>
      <c r="AA9" s="525"/>
      <c r="AB9" s="525"/>
      <c r="AC9" s="525"/>
      <c r="AD9" s="525"/>
      <c r="AE9" s="525"/>
      <c r="AF9" s="525"/>
      <c r="AG9" s="525"/>
      <c r="AH9" s="525"/>
      <c r="AI9" s="525"/>
      <c r="AJ9" s="525"/>
      <c r="AK9" s="525"/>
      <c r="AL9" s="595"/>
      <c r="AM9" s="512" t="s">
        <v>111</v>
      </c>
      <c r="AN9" s="412"/>
      <c r="AO9" s="412"/>
      <c r="AP9" s="412"/>
      <c r="AQ9" s="412"/>
      <c r="AR9" s="412"/>
      <c r="AS9" s="412"/>
      <c r="AT9" s="413"/>
      <c r="AU9" s="513" t="s">
        <v>92</v>
      </c>
      <c r="AV9" s="514"/>
      <c r="AW9" s="514"/>
      <c r="AX9" s="514"/>
      <c r="AY9" s="469" t="s">
        <v>112</v>
      </c>
      <c r="AZ9" s="470"/>
      <c r="BA9" s="470"/>
      <c r="BB9" s="470"/>
      <c r="BC9" s="470"/>
      <c r="BD9" s="470"/>
      <c r="BE9" s="470"/>
      <c r="BF9" s="470"/>
      <c r="BG9" s="470"/>
      <c r="BH9" s="470"/>
      <c r="BI9" s="470"/>
      <c r="BJ9" s="470"/>
      <c r="BK9" s="470"/>
      <c r="BL9" s="470"/>
      <c r="BM9" s="471"/>
      <c r="BN9" s="455">
        <v>47573</v>
      </c>
      <c r="BO9" s="456"/>
      <c r="BP9" s="456"/>
      <c r="BQ9" s="456"/>
      <c r="BR9" s="456"/>
      <c r="BS9" s="456"/>
      <c r="BT9" s="456"/>
      <c r="BU9" s="457"/>
      <c r="BV9" s="455">
        <v>-12379</v>
      </c>
      <c r="BW9" s="456"/>
      <c r="BX9" s="456"/>
      <c r="BY9" s="456"/>
      <c r="BZ9" s="456"/>
      <c r="CA9" s="456"/>
      <c r="CB9" s="456"/>
      <c r="CC9" s="457"/>
      <c r="CD9" s="495" t="s">
        <v>113</v>
      </c>
      <c r="CE9" s="415"/>
      <c r="CF9" s="415"/>
      <c r="CG9" s="415"/>
      <c r="CH9" s="415"/>
      <c r="CI9" s="415"/>
      <c r="CJ9" s="415"/>
      <c r="CK9" s="415"/>
      <c r="CL9" s="415"/>
      <c r="CM9" s="415"/>
      <c r="CN9" s="415"/>
      <c r="CO9" s="415"/>
      <c r="CP9" s="415"/>
      <c r="CQ9" s="415"/>
      <c r="CR9" s="415"/>
      <c r="CS9" s="496"/>
      <c r="CT9" s="452">
        <v>11.7</v>
      </c>
      <c r="CU9" s="453"/>
      <c r="CV9" s="453"/>
      <c r="CW9" s="453"/>
      <c r="CX9" s="453"/>
      <c r="CY9" s="453"/>
      <c r="CZ9" s="453"/>
      <c r="DA9" s="454"/>
      <c r="DB9" s="452">
        <v>11.3</v>
      </c>
      <c r="DC9" s="453"/>
      <c r="DD9" s="453"/>
      <c r="DE9" s="453"/>
      <c r="DF9" s="453"/>
      <c r="DG9" s="453"/>
      <c r="DH9" s="453"/>
      <c r="DI9" s="454"/>
    </row>
    <row r="10" spans="1:119" ht="18.75" customHeight="1" thickBot="1" x14ac:dyDescent="0.2">
      <c r="A10" s="180"/>
      <c r="B10" s="587"/>
      <c r="C10" s="588"/>
      <c r="D10" s="588"/>
      <c r="E10" s="588"/>
      <c r="F10" s="588"/>
      <c r="G10" s="588"/>
      <c r="H10" s="588"/>
      <c r="I10" s="588"/>
      <c r="J10" s="588"/>
      <c r="K10" s="506"/>
      <c r="L10" s="411" t="s">
        <v>114</v>
      </c>
      <c r="M10" s="412"/>
      <c r="N10" s="412"/>
      <c r="O10" s="412"/>
      <c r="P10" s="412"/>
      <c r="Q10" s="413"/>
      <c r="R10" s="408">
        <v>11142</v>
      </c>
      <c r="S10" s="409"/>
      <c r="T10" s="409"/>
      <c r="U10" s="409"/>
      <c r="V10" s="468"/>
      <c r="W10" s="596"/>
      <c r="X10" s="406"/>
      <c r="Y10" s="406"/>
      <c r="Z10" s="406"/>
      <c r="AA10" s="406"/>
      <c r="AB10" s="406"/>
      <c r="AC10" s="406"/>
      <c r="AD10" s="406"/>
      <c r="AE10" s="406"/>
      <c r="AF10" s="406"/>
      <c r="AG10" s="406"/>
      <c r="AH10" s="406"/>
      <c r="AI10" s="406"/>
      <c r="AJ10" s="406"/>
      <c r="AK10" s="406"/>
      <c r="AL10" s="597"/>
      <c r="AM10" s="512" t="s">
        <v>115</v>
      </c>
      <c r="AN10" s="412"/>
      <c r="AO10" s="412"/>
      <c r="AP10" s="412"/>
      <c r="AQ10" s="412"/>
      <c r="AR10" s="412"/>
      <c r="AS10" s="412"/>
      <c r="AT10" s="413"/>
      <c r="AU10" s="513" t="s">
        <v>116</v>
      </c>
      <c r="AV10" s="514"/>
      <c r="AW10" s="514"/>
      <c r="AX10" s="514"/>
      <c r="AY10" s="469" t="s">
        <v>117</v>
      </c>
      <c r="AZ10" s="470"/>
      <c r="BA10" s="470"/>
      <c r="BB10" s="470"/>
      <c r="BC10" s="470"/>
      <c r="BD10" s="470"/>
      <c r="BE10" s="470"/>
      <c r="BF10" s="470"/>
      <c r="BG10" s="470"/>
      <c r="BH10" s="470"/>
      <c r="BI10" s="470"/>
      <c r="BJ10" s="470"/>
      <c r="BK10" s="470"/>
      <c r="BL10" s="470"/>
      <c r="BM10" s="471"/>
      <c r="BN10" s="455">
        <v>15</v>
      </c>
      <c r="BO10" s="456"/>
      <c r="BP10" s="456"/>
      <c r="BQ10" s="456"/>
      <c r="BR10" s="456"/>
      <c r="BS10" s="456"/>
      <c r="BT10" s="456"/>
      <c r="BU10" s="457"/>
      <c r="BV10" s="455">
        <v>64081</v>
      </c>
      <c r="BW10" s="456"/>
      <c r="BX10" s="456"/>
      <c r="BY10" s="456"/>
      <c r="BZ10" s="456"/>
      <c r="CA10" s="456"/>
      <c r="CB10" s="456"/>
      <c r="CC10" s="457"/>
      <c r="CD10" s="183" t="s">
        <v>118</v>
      </c>
      <c r="CE10" s="184"/>
      <c r="CF10" s="184"/>
      <c r="CG10" s="184"/>
      <c r="CH10" s="184"/>
      <c r="CI10" s="184"/>
      <c r="CJ10" s="184"/>
      <c r="CK10" s="184"/>
      <c r="CL10" s="184"/>
      <c r="CM10" s="184"/>
      <c r="CN10" s="184"/>
      <c r="CO10" s="184"/>
      <c r="CP10" s="184"/>
      <c r="CQ10" s="184"/>
      <c r="CR10" s="184"/>
      <c r="CS10" s="185"/>
      <c r="CT10" s="186"/>
      <c r="CU10" s="187"/>
      <c r="CV10" s="187"/>
      <c r="CW10" s="187"/>
      <c r="CX10" s="187"/>
      <c r="CY10" s="187"/>
      <c r="CZ10" s="187"/>
      <c r="DA10" s="188"/>
      <c r="DB10" s="186"/>
      <c r="DC10" s="187"/>
      <c r="DD10" s="187"/>
      <c r="DE10" s="187"/>
      <c r="DF10" s="187"/>
      <c r="DG10" s="187"/>
      <c r="DH10" s="187"/>
      <c r="DI10" s="188"/>
    </row>
    <row r="11" spans="1:119" ht="18.75" customHeight="1" thickBot="1" x14ac:dyDescent="0.2">
      <c r="A11" s="180"/>
      <c r="B11" s="587"/>
      <c r="C11" s="588"/>
      <c r="D11" s="588"/>
      <c r="E11" s="588"/>
      <c r="F11" s="588"/>
      <c r="G11" s="588"/>
      <c r="H11" s="588"/>
      <c r="I11" s="588"/>
      <c r="J11" s="588"/>
      <c r="K11" s="506"/>
      <c r="L11" s="416" t="s">
        <v>119</v>
      </c>
      <c r="M11" s="417"/>
      <c r="N11" s="417"/>
      <c r="O11" s="417"/>
      <c r="P11" s="417"/>
      <c r="Q11" s="418"/>
      <c r="R11" s="584" t="s">
        <v>120</v>
      </c>
      <c r="S11" s="585"/>
      <c r="T11" s="585"/>
      <c r="U11" s="585"/>
      <c r="V11" s="586"/>
      <c r="W11" s="596"/>
      <c r="X11" s="406"/>
      <c r="Y11" s="406"/>
      <c r="Z11" s="406"/>
      <c r="AA11" s="406"/>
      <c r="AB11" s="406"/>
      <c r="AC11" s="406"/>
      <c r="AD11" s="406"/>
      <c r="AE11" s="406"/>
      <c r="AF11" s="406"/>
      <c r="AG11" s="406"/>
      <c r="AH11" s="406"/>
      <c r="AI11" s="406"/>
      <c r="AJ11" s="406"/>
      <c r="AK11" s="406"/>
      <c r="AL11" s="597"/>
      <c r="AM11" s="512" t="s">
        <v>121</v>
      </c>
      <c r="AN11" s="412"/>
      <c r="AO11" s="412"/>
      <c r="AP11" s="412"/>
      <c r="AQ11" s="412"/>
      <c r="AR11" s="412"/>
      <c r="AS11" s="412"/>
      <c r="AT11" s="413"/>
      <c r="AU11" s="513" t="s">
        <v>116</v>
      </c>
      <c r="AV11" s="514"/>
      <c r="AW11" s="514"/>
      <c r="AX11" s="514"/>
      <c r="AY11" s="469" t="s">
        <v>122</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123</v>
      </c>
      <c r="CE11" s="415"/>
      <c r="CF11" s="415"/>
      <c r="CG11" s="415"/>
      <c r="CH11" s="415"/>
      <c r="CI11" s="415"/>
      <c r="CJ11" s="415"/>
      <c r="CK11" s="415"/>
      <c r="CL11" s="415"/>
      <c r="CM11" s="415"/>
      <c r="CN11" s="415"/>
      <c r="CO11" s="415"/>
      <c r="CP11" s="415"/>
      <c r="CQ11" s="415"/>
      <c r="CR11" s="415"/>
      <c r="CS11" s="496"/>
      <c r="CT11" s="558" t="s">
        <v>124</v>
      </c>
      <c r="CU11" s="559"/>
      <c r="CV11" s="559"/>
      <c r="CW11" s="559"/>
      <c r="CX11" s="559"/>
      <c r="CY11" s="559"/>
      <c r="CZ11" s="559"/>
      <c r="DA11" s="560"/>
      <c r="DB11" s="558" t="s">
        <v>124</v>
      </c>
      <c r="DC11" s="559"/>
      <c r="DD11" s="559"/>
      <c r="DE11" s="559"/>
      <c r="DF11" s="559"/>
      <c r="DG11" s="559"/>
      <c r="DH11" s="559"/>
      <c r="DI11" s="560"/>
    </row>
    <row r="12" spans="1:119" ht="18.75" customHeight="1" x14ac:dyDescent="0.15">
      <c r="A12" s="180"/>
      <c r="B12" s="561" t="s">
        <v>125</v>
      </c>
      <c r="C12" s="562"/>
      <c r="D12" s="562"/>
      <c r="E12" s="562"/>
      <c r="F12" s="562"/>
      <c r="G12" s="562"/>
      <c r="H12" s="562"/>
      <c r="I12" s="562"/>
      <c r="J12" s="562"/>
      <c r="K12" s="563"/>
      <c r="L12" s="570" t="s">
        <v>126</v>
      </c>
      <c r="M12" s="571"/>
      <c r="N12" s="571"/>
      <c r="O12" s="571"/>
      <c r="P12" s="571"/>
      <c r="Q12" s="572"/>
      <c r="R12" s="573">
        <v>9948</v>
      </c>
      <c r="S12" s="574"/>
      <c r="T12" s="574"/>
      <c r="U12" s="574"/>
      <c r="V12" s="575"/>
      <c r="W12" s="576" t="s">
        <v>1</v>
      </c>
      <c r="X12" s="514"/>
      <c r="Y12" s="514"/>
      <c r="Z12" s="514"/>
      <c r="AA12" s="514"/>
      <c r="AB12" s="577"/>
      <c r="AC12" s="578" t="s">
        <v>127</v>
      </c>
      <c r="AD12" s="579"/>
      <c r="AE12" s="579"/>
      <c r="AF12" s="579"/>
      <c r="AG12" s="580"/>
      <c r="AH12" s="578" t="s">
        <v>128</v>
      </c>
      <c r="AI12" s="579"/>
      <c r="AJ12" s="579"/>
      <c r="AK12" s="579"/>
      <c r="AL12" s="581"/>
      <c r="AM12" s="512" t="s">
        <v>129</v>
      </c>
      <c r="AN12" s="412"/>
      <c r="AO12" s="412"/>
      <c r="AP12" s="412"/>
      <c r="AQ12" s="412"/>
      <c r="AR12" s="412"/>
      <c r="AS12" s="412"/>
      <c r="AT12" s="413"/>
      <c r="AU12" s="513" t="s">
        <v>92</v>
      </c>
      <c r="AV12" s="514"/>
      <c r="AW12" s="514"/>
      <c r="AX12" s="514"/>
      <c r="AY12" s="469" t="s">
        <v>130</v>
      </c>
      <c r="AZ12" s="470"/>
      <c r="BA12" s="470"/>
      <c r="BB12" s="470"/>
      <c r="BC12" s="470"/>
      <c r="BD12" s="470"/>
      <c r="BE12" s="470"/>
      <c r="BF12" s="470"/>
      <c r="BG12" s="470"/>
      <c r="BH12" s="470"/>
      <c r="BI12" s="470"/>
      <c r="BJ12" s="470"/>
      <c r="BK12" s="470"/>
      <c r="BL12" s="470"/>
      <c r="BM12" s="471"/>
      <c r="BN12" s="455">
        <v>24871</v>
      </c>
      <c r="BO12" s="456"/>
      <c r="BP12" s="456"/>
      <c r="BQ12" s="456"/>
      <c r="BR12" s="456"/>
      <c r="BS12" s="456"/>
      <c r="BT12" s="456"/>
      <c r="BU12" s="457"/>
      <c r="BV12" s="455">
        <v>0</v>
      </c>
      <c r="BW12" s="456"/>
      <c r="BX12" s="456"/>
      <c r="BY12" s="456"/>
      <c r="BZ12" s="456"/>
      <c r="CA12" s="456"/>
      <c r="CB12" s="456"/>
      <c r="CC12" s="457"/>
      <c r="CD12" s="495" t="s">
        <v>131</v>
      </c>
      <c r="CE12" s="415"/>
      <c r="CF12" s="415"/>
      <c r="CG12" s="415"/>
      <c r="CH12" s="415"/>
      <c r="CI12" s="415"/>
      <c r="CJ12" s="415"/>
      <c r="CK12" s="415"/>
      <c r="CL12" s="415"/>
      <c r="CM12" s="415"/>
      <c r="CN12" s="415"/>
      <c r="CO12" s="415"/>
      <c r="CP12" s="415"/>
      <c r="CQ12" s="415"/>
      <c r="CR12" s="415"/>
      <c r="CS12" s="496"/>
      <c r="CT12" s="558" t="s">
        <v>124</v>
      </c>
      <c r="CU12" s="559"/>
      <c r="CV12" s="559"/>
      <c r="CW12" s="559"/>
      <c r="CX12" s="559"/>
      <c r="CY12" s="559"/>
      <c r="CZ12" s="559"/>
      <c r="DA12" s="560"/>
      <c r="DB12" s="558" t="s">
        <v>124</v>
      </c>
      <c r="DC12" s="559"/>
      <c r="DD12" s="559"/>
      <c r="DE12" s="559"/>
      <c r="DF12" s="559"/>
      <c r="DG12" s="559"/>
      <c r="DH12" s="559"/>
      <c r="DI12" s="560"/>
    </row>
    <row r="13" spans="1:119" ht="18.75" customHeight="1" x14ac:dyDescent="0.15">
      <c r="A13" s="180"/>
      <c r="B13" s="564"/>
      <c r="C13" s="565"/>
      <c r="D13" s="565"/>
      <c r="E13" s="565"/>
      <c r="F13" s="565"/>
      <c r="G13" s="565"/>
      <c r="H13" s="565"/>
      <c r="I13" s="565"/>
      <c r="J13" s="565"/>
      <c r="K13" s="566"/>
      <c r="L13" s="189"/>
      <c r="M13" s="539" t="s">
        <v>132</v>
      </c>
      <c r="N13" s="540"/>
      <c r="O13" s="540"/>
      <c r="P13" s="540"/>
      <c r="Q13" s="541"/>
      <c r="R13" s="542">
        <v>9894</v>
      </c>
      <c r="S13" s="543"/>
      <c r="T13" s="543"/>
      <c r="U13" s="543"/>
      <c r="V13" s="544"/>
      <c r="W13" s="545" t="s">
        <v>133</v>
      </c>
      <c r="X13" s="441"/>
      <c r="Y13" s="441"/>
      <c r="Z13" s="441"/>
      <c r="AA13" s="441"/>
      <c r="AB13" s="442"/>
      <c r="AC13" s="408">
        <v>1391</v>
      </c>
      <c r="AD13" s="409"/>
      <c r="AE13" s="409"/>
      <c r="AF13" s="409"/>
      <c r="AG13" s="410"/>
      <c r="AH13" s="408">
        <v>1591</v>
      </c>
      <c r="AI13" s="409"/>
      <c r="AJ13" s="409"/>
      <c r="AK13" s="409"/>
      <c r="AL13" s="468"/>
      <c r="AM13" s="512" t="s">
        <v>134</v>
      </c>
      <c r="AN13" s="412"/>
      <c r="AO13" s="412"/>
      <c r="AP13" s="412"/>
      <c r="AQ13" s="412"/>
      <c r="AR13" s="412"/>
      <c r="AS13" s="412"/>
      <c r="AT13" s="413"/>
      <c r="AU13" s="513" t="s">
        <v>116</v>
      </c>
      <c r="AV13" s="514"/>
      <c r="AW13" s="514"/>
      <c r="AX13" s="514"/>
      <c r="AY13" s="469" t="s">
        <v>135</v>
      </c>
      <c r="AZ13" s="470"/>
      <c r="BA13" s="470"/>
      <c r="BB13" s="470"/>
      <c r="BC13" s="470"/>
      <c r="BD13" s="470"/>
      <c r="BE13" s="470"/>
      <c r="BF13" s="470"/>
      <c r="BG13" s="470"/>
      <c r="BH13" s="470"/>
      <c r="BI13" s="470"/>
      <c r="BJ13" s="470"/>
      <c r="BK13" s="470"/>
      <c r="BL13" s="470"/>
      <c r="BM13" s="471"/>
      <c r="BN13" s="455">
        <v>22717</v>
      </c>
      <c r="BO13" s="456"/>
      <c r="BP13" s="456"/>
      <c r="BQ13" s="456"/>
      <c r="BR13" s="456"/>
      <c r="BS13" s="456"/>
      <c r="BT13" s="456"/>
      <c r="BU13" s="457"/>
      <c r="BV13" s="455">
        <v>51702</v>
      </c>
      <c r="BW13" s="456"/>
      <c r="BX13" s="456"/>
      <c r="BY13" s="456"/>
      <c r="BZ13" s="456"/>
      <c r="CA13" s="456"/>
      <c r="CB13" s="456"/>
      <c r="CC13" s="457"/>
      <c r="CD13" s="495" t="s">
        <v>136</v>
      </c>
      <c r="CE13" s="415"/>
      <c r="CF13" s="415"/>
      <c r="CG13" s="415"/>
      <c r="CH13" s="415"/>
      <c r="CI13" s="415"/>
      <c r="CJ13" s="415"/>
      <c r="CK13" s="415"/>
      <c r="CL13" s="415"/>
      <c r="CM13" s="415"/>
      <c r="CN13" s="415"/>
      <c r="CO13" s="415"/>
      <c r="CP13" s="415"/>
      <c r="CQ13" s="415"/>
      <c r="CR13" s="415"/>
      <c r="CS13" s="496"/>
      <c r="CT13" s="452">
        <v>10.6</v>
      </c>
      <c r="CU13" s="453"/>
      <c r="CV13" s="453"/>
      <c r="CW13" s="453"/>
      <c r="CX13" s="453"/>
      <c r="CY13" s="453"/>
      <c r="CZ13" s="453"/>
      <c r="DA13" s="454"/>
      <c r="DB13" s="452">
        <v>10.1</v>
      </c>
      <c r="DC13" s="453"/>
      <c r="DD13" s="453"/>
      <c r="DE13" s="453"/>
      <c r="DF13" s="453"/>
      <c r="DG13" s="453"/>
      <c r="DH13" s="453"/>
      <c r="DI13" s="454"/>
    </row>
    <row r="14" spans="1:119" ht="18.75" customHeight="1" thickBot="1" x14ac:dyDescent="0.2">
      <c r="A14" s="180"/>
      <c r="B14" s="564"/>
      <c r="C14" s="565"/>
      <c r="D14" s="565"/>
      <c r="E14" s="565"/>
      <c r="F14" s="565"/>
      <c r="G14" s="565"/>
      <c r="H14" s="565"/>
      <c r="I14" s="565"/>
      <c r="J14" s="565"/>
      <c r="K14" s="566"/>
      <c r="L14" s="529" t="s">
        <v>137</v>
      </c>
      <c r="M14" s="582"/>
      <c r="N14" s="582"/>
      <c r="O14" s="582"/>
      <c r="P14" s="582"/>
      <c r="Q14" s="583"/>
      <c r="R14" s="542">
        <v>10187</v>
      </c>
      <c r="S14" s="543"/>
      <c r="T14" s="543"/>
      <c r="U14" s="543"/>
      <c r="V14" s="544"/>
      <c r="W14" s="546"/>
      <c r="X14" s="444"/>
      <c r="Y14" s="444"/>
      <c r="Z14" s="444"/>
      <c r="AA14" s="444"/>
      <c r="AB14" s="445"/>
      <c r="AC14" s="535">
        <v>27.3</v>
      </c>
      <c r="AD14" s="536"/>
      <c r="AE14" s="536"/>
      <c r="AF14" s="536"/>
      <c r="AG14" s="537"/>
      <c r="AH14" s="535">
        <v>27.9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138</v>
      </c>
      <c r="CE14" s="493"/>
      <c r="CF14" s="493"/>
      <c r="CG14" s="493"/>
      <c r="CH14" s="493"/>
      <c r="CI14" s="493"/>
      <c r="CJ14" s="493"/>
      <c r="CK14" s="493"/>
      <c r="CL14" s="493"/>
      <c r="CM14" s="493"/>
      <c r="CN14" s="493"/>
      <c r="CO14" s="493"/>
      <c r="CP14" s="493"/>
      <c r="CQ14" s="493"/>
      <c r="CR14" s="493"/>
      <c r="CS14" s="494"/>
      <c r="CT14" s="552">
        <v>69.5</v>
      </c>
      <c r="CU14" s="553"/>
      <c r="CV14" s="553"/>
      <c r="CW14" s="553"/>
      <c r="CX14" s="553"/>
      <c r="CY14" s="553"/>
      <c r="CZ14" s="553"/>
      <c r="DA14" s="554"/>
      <c r="DB14" s="552">
        <v>71.400000000000006</v>
      </c>
      <c r="DC14" s="553"/>
      <c r="DD14" s="553"/>
      <c r="DE14" s="553"/>
      <c r="DF14" s="553"/>
      <c r="DG14" s="553"/>
      <c r="DH14" s="553"/>
      <c r="DI14" s="554"/>
    </row>
    <row r="15" spans="1:119" ht="18.75" customHeight="1" x14ac:dyDescent="0.15">
      <c r="A15" s="180"/>
      <c r="B15" s="564"/>
      <c r="C15" s="565"/>
      <c r="D15" s="565"/>
      <c r="E15" s="565"/>
      <c r="F15" s="565"/>
      <c r="G15" s="565"/>
      <c r="H15" s="565"/>
      <c r="I15" s="565"/>
      <c r="J15" s="565"/>
      <c r="K15" s="566"/>
      <c r="L15" s="189"/>
      <c r="M15" s="539" t="s">
        <v>132</v>
      </c>
      <c r="N15" s="540"/>
      <c r="O15" s="540"/>
      <c r="P15" s="540"/>
      <c r="Q15" s="541"/>
      <c r="R15" s="542">
        <v>10141</v>
      </c>
      <c r="S15" s="543"/>
      <c r="T15" s="543"/>
      <c r="U15" s="543"/>
      <c r="V15" s="544"/>
      <c r="W15" s="545" t="s">
        <v>139</v>
      </c>
      <c r="X15" s="441"/>
      <c r="Y15" s="441"/>
      <c r="Z15" s="441"/>
      <c r="AA15" s="441"/>
      <c r="AB15" s="442"/>
      <c r="AC15" s="408">
        <v>1004</v>
      </c>
      <c r="AD15" s="409"/>
      <c r="AE15" s="409"/>
      <c r="AF15" s="409"/>
      <c r="AG15" s="410"/>
      <c r="AH15" s="408">
        <v>1174</v>
      </c>
      <c r="AI15" s="409"/>
      <c r="AJ15" s="409"/>
      <c r="AK15" s="409"/>
      <c r="AL15" s="468"/>
      <c r="AM15" s="512"/>
      <c r="AN15" s="412"/>
      <c r="AO15" s="412"/>
      <c r="AP15" s="412"/>
      <c r="AQ15" s="412"/>
      <c r="AR15" s="412"/>
      <c r="AS15" s="412"/>
      <c r="AT15" s="413"/>
      <c r="AU15" s="513"/>
      <c r="AV15" s="514"/>
      <c r="AW15" s="514"/>
      <c r="AX15" s="514"/>
      <c r="AY15" s="481" t="s">
        <v>140</v>
      </c>
      <c r="AZ15" s="482"/>
      <c r="BA15" s="482"/>
      <c r="BB15" s="482"/>
      <c r="BC15" s="482"/>
      <c r="BD15" s="482"/>
      <c r="BE15" s="482"/>
      <c r="BF15" s="482"/>
      <c r="BG15" s="482"/>
      <c r="BH15" s="482"/>
      <c r="BI15" s="482"/>
      <c r="BJ15" s="482"/>
      <c r="BK15" s="482"/>
      <c r="BL15" s="482"/>
      <c r="BM15" s="483"/>
      <c r="BN15" s="484">
        <v>1006017</v>
      </c>
      <c r="BO15" s="485"/>
      <c r="BP15" s="485"/>
      <c r="BQ15" s="485"/>
      <c r="BR15" s="485"/>
      <c r="BS15" s="485"/>
      <c r="BT15" s="485"/>
      <c r="BU15" s="486"/>
      <c r="BV15" s="484">
        <v>990109</v>
      </c>
      <c r="BW15" s="485"/>
      <c r="BX15" s="485"/>
      <c r="BY15" s="485"/>
      <c r="BZ15" s="485"/>
      <c r="CA15" s="485"/>
      <c r="CB15" s="485"/>
      <c r="CC15" s="486"/>
      <c r="CD15" s="555" t="s">
        <v>141</v>
      </c>
      <c r="CE15" s="556"/>
      <c r="CF15" s="556"/>
      <c r="CG15" s="556"/>
      <c r="CH15" s="556"/>
      <c r="CI15" s="556"/>
      <c r="CJ15" s="556"/>
      <c r="CK15" s="556"/>
      <c r="CL15" s="556"/>
      <c r="CM15" s="556"/>
      <c r="CN15" s="556"/>
      <c r="CO15" s="556"/>
      <c r="CP15" s="556"/>
      <c r="CQ15" s="556"/>
      <c r="CR15" s="556"/>
      <c r="CS15" s="557"/>
      <c r="CT15" s="190"/>
      <c r="CU15" s="191"/>
      <c r="CV15" s="191"/>
      <c r="CW15" s="191"/>
      <c r="CX15" s="191"/>
      <c r="CY15" s="191"/>
      <c r="CZ15" s="191"/>
      <c r="DA15" s="192"/>
      <c r="DB15" s="190"/>
      <c r="DC15" s="191"/>
      <c r="DD15" s="191"/>
      <c r="DE15" s="191"/>
      <c r="DF15" s="191"/>
      <c r="DG15" s="191"/>
      <c r="DH15" s="191"/>
      <c r="DI15" s="192"/>
    </row>
    <row r="16" spans="1:119" ht="18.75" customHeight="1" x14ac:dyDescent="0.15">
      <c r="A16" s="180"/>
      <c r="B16" s="564"/>
      <c r="C16" s="565"/>
      <c r="D16" s="565"/>
      <c r="E16" s="565"/>
      <c r="F16" s="565"/>
      <c r="G16" s="565"/>
      <c r="H16" s="565"/>
      <c r="I16" s="565"/>
      <c r="J16" s="565"/>
      <c r="K16" s="566"/>
      <c r="L16" s="529" t="s">
        <v>142</v>
      </c>
      <c r="M16" s="530"/>
      <c r="N16" s="530"/>
      <c r="O16" s="530"/>
      <c r="P16" s="530"/>
      <c r="Q16" s="531"/>
      <c r="R16" s="532" t="s">
        <v>143</v>
      </c>
      <c r="S16" s="533"/>
      <c r="T16" s="533"/>
      <c r="U16" s="533"/>
      <c r="V16" s="534"/>
      <c r="W16" s="546"/>
      <c r="X16" s="444"/>
      <c r="Y16" s="444"/>
      <c r="Z16" s="444"/>
      <c r="AA16" s="444"/>
      <c r="AB16" s="445"/>
      <c r="AC16" s="535">
        <v>19.7</v>
      </c>
      <c r="AD16" s="536"/>
      <c r="AE16" s="536"/>
      <c r="AF16" s="536"/>
      <c r="AG16" s="537"/>
      <c r="AH16" s="535">
        <v>20.6</v>
      </c>
      <c r="AI16" s="536"/>
      <c r="AJ16" s="536"/>
      <c r="AK16" s="536"/>
      <c r="AL16" s="538"/>
      <c r="AM16" s="512"/>
      <c r="AN16" s="412"/>
      <c r="AO16" s="412"/>
      <c r="AP16" s="412"/>
      <c r="AQ16" s="412"/>
      <c r="AR16" s="412"/>
      <c r="AS16" s="412"/>
      <c r="AT16" s="413"/>
      <c r="AU16" s="513"/>
      <c r="AV16" s="514"/>
      <c r="AW16" s="514"/>
      <c r="AX16" s="514"/>
      <c r="AY16" s="469" t="s">
        <v>144</v>
      </c>
      <c r="AZ16" s="470"/>
      <c r="BA16" s="470"/>
      <c r="BB16" s="470"/>
      <c r="BC16" s="470"/>
      <c r="BD16" s="470"/>
      <c r="BE16" s="470"/>
      <c r="BF16" s="470"/>
      <c r="BG16" s="470"/>
      <c r="BH16" s="470"/>
      <c r="BI16" s="470"/>
      <c r="BJ16" s="470"/>
      <c r="BK16" s="470"/>
      <c r="BL16" s="470"/>
      <c r="BM16" s="471"/>
      <c r="BN16" s="455">
        <v>4210328</v>
      </c>
      <c r="BO16" s="456"/>
      <c r="BP16" s="456"/>
      <c r="BQ16" s="456"/>
      <c r="BR16" s="456"/>
      <c r="BS16" s="456"/>
      <c r="BT16" s="456"/>
      <c r="BU16" s="457"/>
      <c r="BV16" s="455">
        <v>4125595</v>
      </c>
      <c r="BW16" s="456"/>
      <c r="BX16" s="456"/>
      <c r="BY16" s="456"/>
      <c r="BZ16" s="456"/>
      <c r="CA16" s="456"/>
      <c r="CB16" s="456"/>
      <c r="CC16" s="457"/>
      <c r="CD16" s="193"/>
      <c r="CE16" s="487" t="s">
        <v>145</v>
      </c>
      <c r="CF16" s="487"/>
      <c r="CG16" s="487"/>
      <c r="CH16" s="487"/>
      <c r="CI16" s="487"/>
      <c r="CJ16" s="487"/>
      <c r="CK16" s="487"/>
      <c r="CL16" s="487"/>
      <c r="CM16" s="487"/>
      <c r="CN16" s="487"/>
      <c r="CO16" s="487"/>
      <c r="CP16" s="487"/>
      <c r="CQ16" s="487"/>
      <c r="CR16" s="487"/>
      <c r="CS16" s="488"/>
      <c r="CT16" s="452">
        <v>2.6</v>
      </c>
      <c r="CU16" s="453"/>
      <c r="CV16" s="453"/>
      <c r="CW16" s="453"/>
      <c r="CX16" s="453"/>
      <c r="CY16" s="453"/>
      <c r="CZ16" s="453"/>
      <c r="DA16" s="454"/>
      <c r="DB16" s="452" t="s">
        <v>124</v>
      </c>
      <c r="DC16" s="453"/>
      <c r="DD16" s="453"/>
      <c r="DE16" s="453"/>
      <c r="DF16" s="453"/>
      <c r="DG16" s="453"/>
      <c r="DH16" s="453"/>
      <c r="DI16" s="454"/>
    </row>
    <row r="17" spans="1:113" ht="18.75" customHeight="1" thickBot="1" x14ac:dyDescent="0.2">
      <c r="A17" s="180"/>
      <c r="B17" s="567"/>
      <c r="C17" s="568"/>
      <c r="D17" s="568"/>
      <c r="E17" s="568"/>
      <c r="F17" s="568"/>
      <c r="G17" s="568"/>
      <c r="H17" s="568"/>
      <c r="I17" s="568"/>
      <c r="J17" s="568"/>
      <c r="K17" s="569"/>
      <c r="L17" s="194"/>
      <c r="M17" s="548" t="s">
        <v>146</v>
      </c>
      <c r="N17" s="549"/>
      <c r="O17" s="549"/>
      <c r="P17" s="549"/>
      <c r="Q17" s="550"/>
      <c r="R17" s="532" t="s">
        <v>147</v>
      </c>
      <c r="S17" s="533"/>
      <c r="T17" s="533"/>
      <c r="U17" s="533"/>
      <c r="V17" s="534"/>
      <c r="W17" s="545" t="s">
        <v>148</v>
      </c>
      <c r="X17" s="441"/>
      <c r="Y17" s="441"/>
      <c r="Z17" s="441"/>
      <c r="AA17" s="441"/>
      <c r="AB17" s="442"/>
      <c r="AC17" s="408">
        <v>2696</v>
      </c>
      <c r="AD17" s="409"/>
      <c r="AE17" s="409"/>
      <c r="AF17" s="409"/>
      <c r="AG17" s="410"/>
      <c r="AH17" s="408">
        <v>2931</v>
      </c>
      <c r="AI17" s="409"/>
      <c r="AJ17" s="409"/>
      <c r="AK17" s="409"/>
      <c r="AL17" s="468"/>
      <c r="AM17" s="512"/>
      <c r="AN17" s="412"/>
      <c r="AO17" s="412"/>
      <c r="AP17" s="412"/>
      <c r="AQ17" s="412"/>
      <c r="AR17" s="412"/>
      <c r="AS17" s="412"/>
      <c r="AT17" s="413"/>
      <c r="AU17" s="513"/>
      <c r="AV17" s="514"/>
      <c r="AW17" s="514"/>
      <c r="AX17" s="514"/>
      <c r="AY17" s="469" t="s">
        <v>149</v>
      </c>
      <c r="AZ17" s="470"/>
      <c r="BA17" s="470"/>
      <c r="BB17" s="470"/>
      <c r="BC17" s="470"/>
      <c r="BD17" s="470"/>
      <c r="BE17" s="470"/>
      <c r="BF17" s="470"/>
      <c r="BG17" s="470"/>
      <c r="BH17" s="470"/>
      <c r="BI17" s="470"/>
      <c r="BJ17" s="470"/>
      <c r="BK17" s="470"/>
      <c r="BL17" s="470"/>
      <c r="BM17" s="471"/>
      <c r="BN17" s="455">
        <v>1243422</v>
      </c>
      <c r="BO17" s="456"/>
      <c r="BP17" s="456"/>
      <c r="BQ17" s="456"/>
      <c r="BR17" s="456"/>
      <c r="BS17" s="456"/>
      <c r="BT17" s="456"/>
      <c r="BU17" s="457"/>
      <c r="BV17" s="455">
        <v>1221201</v>
      </c>
      <c r="BW17" s="456"/>
      <c r="BX17" s="456"/>
      <c r="BY17" s="456"/>
      <c r="BZ17" s="456"/>
      <c r="CA17" s="456"/>
      <c r="CB17" s="456"/>
      <c r="CC17" s="457"/>
      <c r="CD17" s="193"/>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0"/>
      <c r="B18" s="505" t="s">
        <v>150</v>
      </c>
      <c r="C18" s="506"/>
      <c r="D18" s="506"/>
      <c r="E18" s="507"/>
      <c r="F18" s="507"/>
      <c r="G18" s="507"/>
      <c r="H18" s="507"/>
      <c r="I18" s="507"/>
      <c r="J18" s="507"/>
      <c r="K18" s="507"/>
      <c r="L18" s="508">
        <v>217.09</v>
      </c>
      <c r="M18" s="508"/>
      <c r="N18" s="508"/>
      <c r="O18" s="508"/>
      <c r="P18" s="508"/>
      <c r="Q18" s="508"/>
      <c r="R18" s="509"/>
      <c r="S18" s="509"/>
      <c r="T18" s="509"/>
      <c r="U18" s="509"/>
      <c r="V18" s="510"/>
      <c r="W18" s="526"/>
      <c r="X18" s="527"/>
      <c r="Y18" s="527"/>
      <c r="Z18" s="527"/>
      <c r="AA18" s="527"/>
      <c r="AB18" s="551"/>
      <c r="AC18" s="425">
        <v>53</v>
      </c>
      <c r="AD18" s="426"/>
      <c r="AE18" s="426"/>
      <c r="AF18" s="426"/>
      <c r="AG18" s="511"/>
      <c r="AH18" s="425">
        <v>51.5</v>
      </c>
      <c r="AI18" s="426"/>
      <c r="AJ18" s="426"/>
      <c r="AK18" s="426"/>
      <c r="AL18" s="427"/>
      <c r="AM18" s="512"/>
      <c r="AN18" s="412"/>
      <c r="AO18" s="412"/>
      <c r="AP18" s="412"/>
      <c r="AQ18" s="412"/>
      <c r="AR18" s="412"/>
      <c r="AS18" s="412"/>
      <c r="AT18" s="413"/>
      <c r="AU18" s="513"/>
      <c r="AV18" s="514"/>
      <c r="AW18" s="514"/>
      <c r="AX18" s="514"/>
      <c r="AY18" s="469" t="s">
        <v>151</v>
      </c>
      <c r="AZ18" s="470"/>
      <c r="BA18" s="470"/>
      <c r="BB18" s="470"/>
      <c r="BC18" s="470"/>
      <c r="BD18" s="470"/>
      <c r="BE18" s="470"/>
      <c r="BF18" s="470"/>
      <c r="BG18" s="470"/>
      <c r="BH18" s="470"/>
      <c r="BI18" s="470"/>
      <c r="BJ18" s="470"/>
      <c r="BK18" s="470"/>
      <c r="BL18" s="470"/>
      <c r="BM18" s="471"/>
      <c r="BN18" s="455">
        <v>3611988</v>
      </c>
      <c r="BO18" s="456"/>
      <c r="BP18" s="456"/>
      <c r="BQ18" s="456"/>
      <c r="BR18" s="456"/>
      <c r="BS18" s="456"/>
      <c r="BT18" s="456"/>
      <c r="BU18" s="457"/>
      <c r="BV18" s="455">
        <v>3553050</v>
      </c>
      <c r="BW18" s="456"/>
      <c r="BX18" s="456"/>
      <c r="BY18" s="456"/>
      <c r="BZ18" s="456"/>
      <c r="CA18" s="456"/>
      <c r="CB18" s="456"/>
      <c r="CC18" s="457"/>
      <c r="CD18" s="193"/>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0"/>
      <c r="B19" s="505" t="s">
        <v>152</v>
      </c>
      <c r="C19" s="506"/>
      <c r="D19" s="506"/>
      <c r="E19" s="507"/>
      <c r="F19" s="507"/>
      <c r="G19" s="507"/>
      <c r="H19" s="507"/>
      <c r="I19" s="507"/>
      <c r="J19" s="507"/>
      <c r="K19" s="507"/>
      <c r="L19" s="515">
        <v>47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153</v>
      </c>
      <c r="AZ19" s="470"/>
      <c r="BA19" s="470"/>
      <c r="BB19" s="470"/>
      <c r="BC19" s="470"/>
      <c r="BD19" s="470"/>
      <c r="BE19" s="470"/>
      <c r="BF19" s="470"/>
      <c r="BG19" s="470"/>
      <c r="BH19" s="470"/>
      <c r="BI19" s="470"/>
      <c r="BJ19" s="470"/>
      <c r="BK19" s="470"/>
      <c r="BL19" s="470"/>
      <c r="BM19" s="471"/>
      <c r="BN19" s="455">
        <v>5486515</v>
      </c>
      <c r="BO19" s="456"/>
      <c r="BP19" s="456"/>
      <c r="BQ19" s="456"/>
      <c r="BR19" s="456"/>
      <c r="BS19" s="456"/>
      <c r="BT19" s="456"/>
      <c r="BU19" s="457"/>
      <c r="BV19" s="455">
        <v>5413530</v>
      </c>
      <c r="BW19" s="456"/>
      <c r="BX19" s="456"/>
      <c r="BY19" s="456"/>
      <c r="BZ19" s="456"/>
      <c r="CA19" s="456"/>
      <c r="CB19" s="456"/>
      <c r="CC19" s="457"/>
      <c r="CD19" s="193"/>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0"/>
      <c r="B20" s="505" t="s">
        <v>154</v>
      </c>
      <c r="C20" s="506"/>
      <c r="D20" s="506"/>
      <c r="E20" s="507"/>
      <c r="F20" s="507"/>
      <c r="G20" s="507"/>
      <c r="H20" s="507"/>
      <c r="I20" s="507"/>
      <c r="J20" s="507"/>
      <c r="K20" s="507"/>
      <c r="L20" s="515">
        <v>3796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3"/>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0"/>
      <c r="B21" s="502" t="s">
        <v>155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3"/>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0"/>
      <c r="B22" s="431" t="s">
        <v>156</v>
      </c>
      <c r="C22" s="432"/>
      <c r="D22" s="433"/>
      <c r="E22" s="440" t="s">
        <v>1</v>
      </c>
      <c r="F22" s="441"/>
      <c r="G22" s="441"/>
      <c r="H22" s="441"/>
      <c r="I22" s="441"/>
      <c r="J22" s="441"/>
      <c r="K22" s="442"/>
      <c r="L22" s="440" t="s">
        <v>157</v>
      </c>
      <c r="M22" s="441"/>
      <c r="N22" s="441"/>
      <c r="O22" s="441"/>
      <c r="P22" s="442"/>
      <c r="Q22" s="446" t="s">
        <v>158</v>
      </c>
      <c r="R22" s="447"/>
      <c r="S22" s="447"/>
      <c r="T22" s="447"/>
      <c r="U22" s="447"/>
      <c r="V22" s="448"/>
      <c r="W22" s="497" t="s">
        <v>159</v>
      </c>
      <c r="X22" s="432"/>
      <c r="Y22" s="433"/>
      <c r="Z22" s="440" t="s">
        <v>1</v>
      </c>
      <c r="AA22" s="441"/>
      <c r="AB22" s="441"/>
      <c r="AC22" s="441"/>
      <c r="AD22" s="441"/>
      <c r="AE22" s="441"/>
      <c r="AF22" s="441"/>
      <c r="AG22" s="442"/>
      <c r="AH22" s="458" t="s">
        <v>160</v>
      </c>
      <c r="AI22" s="441"/>
      <c r="AJ22" s="441"/>
      <c r="AK22" s="441"/>
      <c r="AL22" s="442"/>
      <c r="AM22" s="458" t="s">
        <v>161</v>
      </c>
      <c r="AN22" s="459"/>
      <c r="AO22" s="459"/>
      <c r="AP22" s="459"/>
      <c r="AQ22" s="459"/>
      <c r="AR22" s="460"/>
      <c r="AS22" s="446" t="s">
        <v>158</v>
      </c>
      <c r="AT22" s="447"/>
      <c r="AU22" s="447"/>
      <c r="AV22" s="447"/>
      <c r="AW22" s="447"/>
      <c r="AX22" s="464"/>
      <c r="AY22" s="481" t="s">
        <v>162</v>
      </c>
      <c r="AZ22" s="482"/>
      <c r="BA22" s="482"/>
      <c r="BB22" s="482"/>
      <c r="BC22" s="482"/>
      <c r="BD22" s="482"/>
      <c r="BE22" s="482"/>
      <c r="BF22" s="482"/>
      <c r="BG22" s="482"/>
      <c r="BH22" s="482"/>
      <c r="BI22" s="482"/>
      <c r="BJ22" s="482"/>
      <c r="BK22" s="482"/>
      <c r="BL22" s="482"/>
      <c r="BM22" s="483"/>
      <c r="BN22" s="484">
        <v>7818353</v>
      </c>
      <c r="BO22" s="485"/>
      <c r="BP22" s="485"/>
      <c r="BQ22" s="485"/>
      <c r="BR22" s="485"/>
      <c r="BS22" s="485"/>
      <c r="BT22" s="485"/>
      <c r="BU22" s="486"/>
      <c r="BV22" s="484">
        <v>7939918</v>
      </c>
      <c r="BW22" s="485"/>
      <c r="BX22" s="485"/>
      <c r="BY22" s="485"/>
      <c r="BZ22" s="485"/>
      <c r="CA22" s="485"/>
      <c r="CB22" s="485"/>
      <c r="CC22" s="486"/>
      <c r="CD22" s="193"/>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0"/>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163</v>
      </c>
      <c r="AZ23" s="470"/>
      <c r="BA23" s="470"/>
      <c r="BB23" s="470"/>
      <c r="BC23" s="470"/>
      <c r="BD23" s="470"/>
      <c r="BE23" s="470"/>
      <c r="BF23" s="470"/>
      <c r="BG23" s="470"/>
      <c r="BH23" s="470"/>
      <c r="BI23" s="470"/>
      <c r="BJ23" s="470"/>
      <c r="BK23" s="470"/>
      <c r="BL23" s="470"/>
      <c r="BM23" s="471"/>
      <c r="BN23" s="455">
        <v>7515859</v>
      </c>
      <c r="BO23" s="456"/>
      <c r="BP23" s="456"/>
      <c r="BQ23" s="456"/>
      <c r="BR23" s="456"/>
      <c r="BS23" s="456"/>
      <c r="BT23" s="456"/>
      <c r="BU23" s="457"/>
      <c r="BV23" s="455">
        <v>7771052</v>
      </c>
      <c r="BW23" s="456"/>
      <c r="BX23" s="456"/>
      <c r="BY23" s="456"/>
      <c r="BZ23" s="456"/>
      <c r="CA23" s="456"/>
      <c r="CB23" s="456"/>
      <c r="CC23" s="457"/>
      <c r="CD23" s="193"/>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0"/>
      <c r="B24" s="434"/>
      <c r="C24" s="435"/>
      <c r="D24" s="436"/>
      <c r="E24" s="411" t="s">
        <v>164</v>
      </c>
      <c r="F24" s="412"/>
      <c r="G24" s="412"/>
      <c r="H24" s="412"/>
      <c r="I24" s="412"/>
      <c r="J24" s="412"/>
      <c r="K24" s="413"/>
      <c r="L24" s="408">
        <v>1</v>
      </c>
      <c r="M24" s="409"/>
      <c r="N24" s="409"/>
      <c r="O24" s="409"/>
      <c r="P24" s="410"/>
      <c r="Q24" s="408">
        <v>7950</v>
      </c>
      <c r="R24" s="409"/>
      <c r="S24" s="409"/>
      <c r="T24" s="409"/>
      <c r="U24" s="409"/>
      <c r="V24" s="410"/>
      <c r="W24" s="498"/>
      <c r="X24" s="435"/>
      <c r="Y24" s="436"/>
      <c r="Z24" s="411" t="s">
        <v>165</v>
      </c>
      <c r="AA24" s="412"/>
      <c r="AB24" s="412"/>
      <c r="AC24" s="412"/>
      <c r="AD24" s="412"/>
      <c r="AE24" s="412"/>
      <c r="AF24" s="412"/>
      <c r="AG24" s="413"/>
      <c r="AH24" s="408">
        <v>110</v>
      </c>
      <c r="AI24" s="409"/>
      <c r="AJ24" s="409"/>
      <c r="AK24" s="409"/>
      <c r="AL24" s="410"/>
      <c r="AM24" s="408">
        <v>328460</v>
      </c>
      <c r="AN24" s="409"/>
      <c r="AO24" s="409"/>
      <c r="AP24" s="409"/>
      <c r="AQ24" s="409"/>
      <c r="AR24" s="410"/>
      <c r="AS24" s="408">
        <v>2986</v>
      </c>
      <c r="AT24" s="409"/>
      <c r="AU24" s="409"/>
      <c r="AV24" s="409"/>
      <c r="AW24" s="409"/>
      <c r="AX24" s="468"/>
      <c r="AY24" s="428" t="s">
        <v>166</v>
      </c>
      <c r="AZ24" s="429"/>
      <c r="BA24" s="429"/>
      <c r="BB24" s="429"/>
      <c r="BC24" s="429"/>
      <c r="BD24" s="429"/>
      <c r="BE24" s="429"/>
      <c r="BF24" s="429"/>
      <c r="BG24" s="429"/>
      <c r="BH24" s="429"/>
      <c r="BI24" s="429"/>
      <c r="BJ24" s="429"/>
      <c r="BK24" s="429"/>
      <c r="BL24" s="429"/>
      <c r="BM24" s="430"/>
      <c r="BN24" s="455">
        <v>5851153</v>
      </c>
      <c r="BO24" s="456"/>
      <c r="BP24" s="456"/>
      <c r="BQ24" s="456"/>
      <c r="BR24" s="456"/>
      <c r="BS24" s="456"/>
      <c r="BT24" s="456"/>
      <c r="BU24" s="457"/>
      <c r="BV24" s="455">
        <v>5785287</v>
      </c>
      <c r="BW24" s="456"/>
      <c r="BX24" s="456"/>
      <c r="BY24" s="456"/>
      <c r="BZ24" s="456"/>
      <c r="CA24" s="456"/>
      <c r="CB24" s="456"/>
      <c r="CC24" s="457"/>
      <c r="CD24" s="193"/>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0"/>
      <c r="B25" s="434"/>
      <c r="C25" s="435"/>
      <c r="D25" s="436"/>
      <c r="E25" s="411" t="s">
        <v>167</v>
      </c>
      <c r="F25" s="412"/>
      <c r="G25" s="412"/>
      <c r="H25" s="412"/>
      <c r="I25" s="412"/>
      <c r="J25" s="412"/>
      <c r="K25" s="413"/>
      <c r="L25" s="408">
        <v>1</v>
      </c>
      <c r="M25" s="409"/>
      <c r="N25" s="409"/>
      <c r="O25" s="409"/>
      <c r="P25" s="410"/>
      <c r="Q25" s="408">
        <v>6340</v>
      </c>
      <c r="R25" s="409"/>
      <c r="S25" s="409"/>
      <c r="T25" s="409"/>
      <c r="U25" s="409"/>
      <c r="V25" s="410"/>
      <c r="W25" s="498"/>
      <c r="X25" s="435"/>
      <c r="Y25" s="436"/>
      <c r="Z25" s="411" t="s">
        <v>168</v>
      </c>
      <c r="AA25" s="412"/>
      <c r="AB25" s="412"/>
      <c r="AC25" s="412"/>
      <c r="AD25" s="412"/>
      <c r="AE25" s="412"/>
      <c r="AF25" s="412"/>
      <c r="AG25" s="413"/>
      <c r="AH25" s="408" t="s">
        <v>124</v>
      </c>
      <c r="AI25" s="409"/>
      <c r="AJ25" s="409"/>
      <c r="AK25" s="409"/>
      <c r="AL25" s="410"/>
      <c r="AM25" s="408" t="s">
        <v>124</v>
      </c>
      <c r="AN25" s="409"/>
      <c r="AO25" s="409"/>
      <c r="AP25" s="409"/>
      <c r="AQ25" s="409"/>
      <c r="AR25" s="410"/>
      <c r="AS25" s="408" t="s">
        <v>124</v>
      </c>
      <c r="AT25" s="409"/>
      <c r="AU25" s="409"/>
      <c r="AV25" s="409"/>
      <c r="AW25" s="409"/>
      <c r="AX25" s="468"/>
      <c r="AY25" s="481" t="s">
        <v>169</v>
      </c>
      <c r="AZ25" s="482"/>
      <c r="BA25" s="482"/>
      <c r="BB25" s="482"/>
      <c r="BC25" s="482"/>
      <c r="BD25" s="482"/>
      <c r="BE25" s="482"/>
      <c r="BF25" s="482"/>
      <c r="BG25" s="482"/>
      <c r="BH25" s="482"/>
      <c r="BI25" s="482"/>
      <c r="BJ25" s="482"/>
      <c r="BK25" s="482"/>
      <c r="BL25" s="482"/>
      <c r="BM25" s="483"/>
      <c r="BN25" s="484">
        <v>390719</v>
      </c>
      <c r="BO25" s="485"/>
      <c r="BP25" s="485"/>
      <c r="BQ25" s="485"/>
      <c r="BR25" s="485"/>
      <c r="BS25" s="485"/>
      <c r="BT25" s="485"/>
      <c r="BU25" s="486"/>
      <c r="BV25" s="484">
        <v>3855431</v>
      </c>
      <c r="BW25" s="485"/>
      <c r="BX25" s="485"/>
      <c r="BY25" s="485"/>
      <c r="BZ25" s="485"/>
      <c r="CA25" s="485"/>
      <c r="CB25" s="485"/>
      <c r="CC25" s="486"/>
      <c r="CD25" s="193"/>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0"/>
      <c r="B26" s="434"/>
      <c r="C26" s="435"/>
      <c r="D26" s="436"/>
      <c r="E26" s="411" t="s">
        <v>170</v>
      </c>
      <c r="F26" s="412"/>
      <c r="G26" s="412"/>
      <c r="H26" s="412"/>
      <c r="I26" s="412"/>
      <c r="J26" s="412"/>
      <c r="K26" s="413"/>
      <c r="L26" s="408">
        <v>1</v>
      </c>
      <c r="M26" s="409"/>
      <c r="N26" s="409"/>
      <c r="O26" s="409"/>
      <c r="P26" s="410"/>
      <c r="Q26" s="408">
        <v>5650</v>
      </c>
      <c r="R26" s="409"/>
      <c r="S26" s="409"/>
      <c r="T26" s="409"/>
      <c r="U26" s="409"/>
      <c r="V26" s="410"/>
      <c r="W26" s="498"/>
      <c r="X26" s="435"/>
      <c r="Y26" s="436"/>
      <c r="Z26" s="411" t="s">
        <v>171</v>
      </c>
      <c r="AA26" s="466"/>
      <c r="AB26" s="466"/>
      <c r="AC26" s="466"/>
      <c r="AD26" s="466"/>
      <c r="AE26" s="466"/>
      <c r="AF26" s="466"/>
      <c r="AG26" s="467"/>
      <c r="AH26" s="408" t="s">
        <v>124</v>
      </c>
      <c r="AI26" s="409"/>
      <c r="AJ26" s="409"/>
      <c r="AK26" s="409"/>
      <c r="AL26" s="410"/>
      <c r="AM26" s="408" t="s">
        <v>124</v>
      </c>
      <c r="AN26" s="409"/>
      <c r="AO26" s="409"/>
      <c r="AP26" s="409"/>
      <c r="AQ26" s="409"/>
      <c r="AR26" s="410"/>
      <c r="AS26" s="408" t="s">
        <v>124</v>
      </c>
      <c r="AT26" s="409"/>
      <c r="AU26" s="409"/>
      <c r="AV26" s="409"/>
      <c r="AW26" s="409"/>
      <c r="AX26" s="468"/>
      <c r="AY26" s="495" t="s">
        <v>172</v>
      </c>
      <c r="AZ26" s="415"/>
      <c r="BA26" s="415"/>
      <c r="BB26" s="415"/>
      <c r="BC26" s="415"/>
      <c r="BD26" s="415"/>
      <c r="BE26" s="415"/>
      <c r="BF26" s="415"/>
      <c r="BG26" s="415"/>
      <c r="BH26" s="415"/>
      <c r="BI26" s="415"/>
      <c r="BJ26" s="415"/>
      <c r="BK26" s="415"/>
      <c r="BL26" s="415"/>
      <c r="BM26" s="496"/>
      <c r="BN26" s="455" t="s">
        <v>124</v>
      </c>
      <c r="BO26" s="456"/>
      <c r="BP26" s="456"/>
      <c r="BQ26" s="456"/>
      <c r="BR26" s="456"/>
      <c r="BS26" s="456"/>
      <c r="BT26" s="456"/>
      <c r="BU26" s="457"/>
      <c r="BV26" s="455" t="s">
        <v>124</v>
      </c>
      <c r="BW26" s="456"/>
      <c r="BX26" s="456"/>
      <c r="BY26" s="456"/>
      <c r="BZ26" s="456"/>
      <c r="CA26" s="456"/>
      <c r="CB26" s="456"/>
      <c r="CC26" s="457"/>
      <c r="CD26" s="193"/>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0"/>
      <c r="B27" s="434"/>
      <c r="C27" s="435"/>
      <c r="D27" s="436"/>
      <c r="E27" s="411" t="s">
        <v>173</v>
      </c>
      <c r="F27" s="412"/>
      <c r="G27" s="412"/>
      <c r="H27" s="412"/>
      <c r="I27" s="412"/>
      <c r="J27" s="412"/>
      <c r="K27" s="413"/>
      <c r="L27" s="408">
        <v>1</v>
      </c>
      <c r="M27" s="409"/>
      <c r="N27" s="409"/>
      <c r="O27" s="409"/>
      <c r="P27" s="410"/>
      <c r="Q27" s="408">
        <v>2940</v>
      </c>
      <c r="R27" s="409"/>
      <c r="S27" s="409"/>
      <c r="T27" s="409"/>
      <c r="U27" s="409"/>
      <c r="V27" s="410"/>
      <c r="W27" s="498"/>
      <c r="X27" s="435"/>
      <c r="Y27" s="436"/>
      <c r="Z27" s="411" t="s">
        <v>174</v>
      </c>
      <c r="AA27" s="412"/>
      <c r="AB27" s="412"/>
      <c r="AC27" s="412"/>
      <c r="AD27" s="412"/>
      <c r="AE27" s="412"/>
      <c r="AF27" s="412"/>
      <c r="AG27" s="413"/>
      <c r="AH27" s="408">
        <v>1</v>
      </c>
      <c r="AI27" s="409"/>
      <c r="AJ27" s="409"/>
      <c r="AK27" s="409"/>
      <c r="AL27" s="410"/>
      <c r="AM27" s="408" t="s">
        <v>175</v>
      </c>
      <c r="AN27" s="409"/>
      <c r="AO27" s="409"/>
      <c r="AP27" s="409"/>
      <c r="AQ27" s="409"/>
      <c r="AR27" s="410"/>
      <c r="AS27" s="408" t="s">
        <v>175</v>
      </c>
      <c r="AT27" s="409"/>
      <c r="AU27" s="409"/>
      <c r="AV27" s="409"/>
      <c r="AW27" s="409"/>
      <c r="AX27" s="468"/>
      <c r="AY27" s="492" t="s">
        <v>176</v>
      </c>
      <c r="AZ27" s="493"/>
      <c r="BA27" s="493"/>
      <c r="BB27" s="493"/>
      <c r="BC27" s="493"/>
      <c r="BD27" s="493"/>
      <c r="BE27" s="493"/>
      <c r="BF27" s="493"/>
      <c r="BG27" s="493"/>
      <c r="BH27" s="493"/>
      <c r="BI27" s="493"/>
      <c r="BJ27" s="493"/>
      <c r="BK27" s="493"/>
      <c r="BL27" s="493"/>
      <c r="BM27" s="494"/>
      <c r="BN27" s="489" t="s">
        <v>124</v>
      </c>
      <c r="BO27" s="490"/>
      <c r="BP27" s="490"/>
      <c r="BQ27" s="490"/>
      <c r="BR27" s="490"/>
      <c r="BS27" s="490"/>
      <c r="BT27" s="490"/>
      <c r="BU27" s="491"/>
      <c r="BV27" s="489">
        <v>85201</v>
      </c>
      <c r="BW27" s="490"/>
      <c r="BX27" s="490"/>
      <c r="BY27" s="490"/>
      <c r="BZ27" s="490"/>
      <c r="CA27" s="490"/>
      <c r="CB27" s="490"/>
      <c r="CC27" s="491"/>
      <c r="CD27" s="195"/>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0"/>
      <c r="B28" s="434"/>
      <c r="C28" s="435"/>
      <c r="D28" s="436"/>
      <c r="E28" s="411" t="s">
        <v>177</v>
      </c>
      <c r="F28" s="412"/>
      <c r="G28" s="412"/>
      <c r="H28" s="412"/>
      <c r="I28" s="412"/>
      <c r="J28" s="412"/>
      <c r="K28" s="413"/>
      <c r="L28" s="408">
        <v>1</v>
      </c>
      <c r="M28" s="409"/>
      <c r="N28" s="409"/>
      <c r="O28" s="409"/>
      <c r="P28" s="410"/>
      <c r="Q28" s="408">
        <v>2460</v>
      </c>
      <c r="R28" s="409"/>
      <c r="S28" s="409"/>
      <c r="T28" s="409"/>
      <c r="U28" s="409"/>
      <c r="V28" s="410"/>
      <c r="W28" s="498"/>
      <c r="X28" s="435"/>
      <c r="Y28" s="436"/>
      <c r="Z28" s="411" t="s">
        <v>178</v>
      </c>
      <c r="AA28" s="412"/>
      <c r="AB28" s="412"/>
      <c r="AC28" s="412"/>
      <c r="AD28" s="412"/>
      <c r="AE28" s="412"/>
      <c r="AF28" s="412"/>
      <c r="AG28" s="413"/>
      <c r="AH28" s="408" t="s">
        <v>124</v>
      </c>
      <c r="AI28" s="409"/>
      <c r="AJ28" s="409"/>
      <c r="AK28" s="409"/>
      <c r="AL28" s="410"/>
      <c r="AM28" s="408" t="s">
        <v>124</v>
      </c>
      <c r="AN28" s="409"/>
      <c r="AO28" s="409"/>
      <c r="AP28" s="409"/>
      <c r="AQ28" s="409"/>
      <c r="AR28" s="410"/>
      <c r="AS28" s="408" t="s">
        <v>124</v>
      </c>
      <c r="AT28" s="409"/>
      <c r="AU28" s="409"/>
      <c r="AV28" s="409"/>
      <c r="AW28" s="409"/>
      <c r="AX28" s="468"/>
      <c r="AY28" s="472" t="s">
        <v>179</v>
      </c>
      <c r="AZ28" s="473"/>
      <c r="BA28" s="473"/>
      <c r="BB28" s="474"/>
      <c r="BC28" s="481" t="s">
        <v>46</v>
      </c>
      <c r="BD28" s="482"/>
      <c r="BE28" s="482"/>
      <c r="BF28" s="482"/>
      <c r="BG28" s="482"/>
      <c r="BH28" s="482"/>
      <c r="BI28" s="482"/>
      <c r="BJ28" s="482"/>
      <c r="BK28" s="482"/>
      <c r="BL28" s="482"/>
      <c r="BM28" s="483"/>
      <c r="BN28" s="484">
        <v>742735</v>
      </c>
      <c r="BO28" s="485"/>
      <c r="BP28" s="485"/>
      <c r="BQ28" s="485"/>
      <c r="BR28" s="485"/>
      <c r="BS28" s="485"/>
      <c r="BT28" s="485"/>
      <c r="BU28" s="486"/>
      <c r="BV28" s="484">
        <v>687591</v>
      </c>
      <c r="BW28" s="485"/>
      <c r="BX28" s="485"/>
      <c r="BY28" s="485"/>
      <c r="BZ28" s="485"/>
      <c r="CA28" s="485"/>
      <c r="CB28" s="485"/>
      <c r="CC28" s="486"/>
      <c r="CD28" s="193"/>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0"/>
      <c r="B29" s="434"/>
      <c r="C29" s="435"/>
      <c r="D29" s="436"/>
      <c r="E29" s="411" t="s">
        <v>180</v>
      </c>
      <c r="F29" s="412"/>
      <c r="G29" s="412"/>
      <c r="H29" s="412"/>
      <c r="I29" s="412"/>
      <c r="J29" s="412"/>
      <c r="K29" s="413"/>
      <c r="L29" s="408">
        <v>10</v>
      </c>
      <c r="M29" s="409"/>
      <c r="N29" s="409"/>
      <c r="O29" s="409"/>
      <c r="P29" s="410"/>
      <c r="Q29" s="408">
        <v>2310</v>
      </c>
      <c r="R29" s="409"/>
      <c r="S29" s="409"/>
      <c r="T29" s="409"/>
      <c r="U29" s="409"/>
      <c r="V29" s="410"/>
      <c r="W29" s="499"/>
      <c r="X29" s="500"/>
      <c r="Y29" s="501"/>
      <c r="Z29" s="411" t="s">
        <v>181</v>
      </c>
      <c r="AA29" s="412"/>
      <c r="AB29" s="412"/>
      <c r="AC29" s="412"/>
      <c r="AD29" s="412"/>
      <c r="AE29" s="412"/>
      <c r="AF29" s="412"/>
      <c r="AG29" s="413"/>
      <c r="AH29" s="408">
        <v>111</v>
      </c>
      <c r="AI29" s="409"/>
      <c r="AJ29" s="409"/>
      <c r="AK29" s="409"/>
      <c r="AL29" s="410"/>
      <c r="AM29" s="408">
        <v>331012</v>
      </c>
      <c r="AN29" s="409"/>
      <c r="AO29" s="409"/>
      <c r="AP29" s="409"/>
      <c r="AQ29" s="409"/>
      <c r="AR29" s="410"/>
      <c r="AS29" s="408">
        <v>2982</v>
      </c>
      <c r="AT29" s="409"/>
      <c r="AU29" s="409"/>
      <c r="AV29" s="409"/>
      <c r="AW29" s="409"/>
      <c r="AX29" s="468"/>
      <c r="AY29" s="475"/>
      <c r="AZ29" s="476"/>
      <c r="BA29" s="476"/>
      <c r="BB29" s="477"/>
      <c r="BC29" s="469" t="s">
        <v>182</v>
      </c>
      <c r="BD29" s="470"/>
      <c r="BE29" s="470"/>
      <c r="BF29" s="470"/>
      <c r="BG29" s="470"/>
      <c r="BH29" s="470"/>
      <c r="BI29" s="470"/>
      <c r="BJ29" s="470"/>
      <c r="BK29" s="470"/>
      <c r="BL29" s="470"/>
      <c r="BM29" s="471"/>
      <c r="BN29" s="455">
        <v>361955</v>
      </c>
      <c r="BO29" s="456"/>
      <c r="BP29" s="456"/>
      <c r="BQ29" s="456"/>
      <c r="BR29" s="456"/>
      <c r="BS29" s="456"/>
      <c r="BT29" s="456"/>
      <c r="BU29" s="457"/>
      <c r="BV29" s="455">
        <v>345773</v>
      </c>
      <c r="BW29" s="456"/>
      <c r="BX29" s="456"/>
      <c r="BY29" s="456"/>
      <c r="BZ29" s="456"/>
      <c r="CA29" s="456"/>
      <c r="CB29" s="456"/>
      <c r="CC29" s="457"/>
      <c r="CD29" s="195"/>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0"/>
      <c r="B30" s="437"/>
      <c r="C30" s="438"/>
      <c r="D30" s="439"/>
      <c r="E30" s="416"/>
      <c r="F30" s="417"/>
      <c r="G30" s="417"/>
      <c r="H30" s="417"/>
      <c r="I30" s="417"/>
      <c r="J30" s="417"/>
      <c r="K30" s="418"/>
      <c r="L30" s="419"/>
      <c r="M30" s="420"/>
      <c r="N30" s="420"/>
      <c r="O30" s="420"/>
      <c r="P30" s="421"/>
      <c r="Q30" s="419"/>
      <c r="R30" s="420"/>
      <c r="S30" s="420"/>
      <c r="T30" s="420"/>
      <c r="U30" s="420"/>
      <c r="V30" s="421"/>
      <c r="W30" s="422" t="s">
        <v>183</v>
      </c>
      <c r="X30" s="423"/>
      <c r="Y30" s="423"/>
      <c r="Z30" s="423"/>
      <c r="AA30" s="423"/>
      <c r="AB30" s="423"/>
      <c r="AC30" s="423"/>
      <c r="AD30" s="423"/>
      <c r="AE30" s="423"/>
      <c r="AF30" s="423"/>
      <c r="AG30" s="424"/>
      <c r="AH30" s="425">
        <v>97.9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793660</v>
      </c>
      <c r="BO30" s="490"/>
      <c r="BP30" s="490"/>
      <c r="BQ30" s="490"/>
      <c r="BR30" s="490"/>
      <c r="BS30" s="490"/>
      <c r="BT30" s="490"/>
      <c r="BU30" s="491"/>
      <c r="BV30" s="489">
        <v>788625</v>
      </c>
      <c r="BW30" s="490"/>
      <c r="BX30" s="490"/>
      <c r="BY30" s="490"/>
      <c r="BZ30" s="490"/>
      <c r="CA30" s="490"/>
      <c r="CB30" s="490"/>
      <c r="CC30" s="491"/>
      <c r="CD30" s="196"/>
      <c r="CE30" s="197"/>
      <c r="CF30" s="197"/>
      <c r="CG30" s="197"/>
      <c r="CH30" s="197"/>
      <c r="CI30" s="197"/>
      <c r="CJ30" s="197"/>
      <c r="CK30" s="197"/>
      <c r="CL30" s="197"/>
      <c r="CM30" s="197"/>
      <c r="CN30" s="197"/>
      <c r="CO30" s="197"/>
      <c r="CP30" s="197"/>
      <c r="CQ30" s="197"/>
      <c r="CR30" s="197"/>
      <c r="CS30" s="198"/>
      <c r="CT30" s="199"/>
      <c r="CU30" s="200"/>
      <c r="CV30" s="200"/>
      <c r="CW30" s="200"/>
      <c r="CX30" s="200"/>
      <c r="CY30" s="200"/>
      <c r="CZ30" s="200"/>
      <c r="DA30" s="201"/>
      <c r="DB30" s="199"/>
      <c r="DC30" s="200"/>
      <c r="DD30" s="200"/>
      <c r="DE30" s="200"/>
      <c r="DF30" s="200"/>
      <c r="DG30" s="200"/>
      <c r="DH30" s="200"/>
      <c r="DI30" s="201"/>
    </row>
    <row r="31" spans="1:113" ht="13.5" customHeight="1" x14ac:dyDescent="0.15">
      <c r="A31" s="180"/>
      <c r="B31" s="202"/>
      <c r="DI31" s="203"/>
    </row>
    <row r="32" spans="1:113" ht="13.5" customHeight="1" x14ac:dyDescent="0.15">
      <c r="A32" s="180"/>
      <c r="B32" s="204"/>
      <c r="C32" s="414" t="s">
        <v>184</v>
      </c>
      <c r="D32" s="414"/>
      <c r="E32" s="414"/>
      <c r="F32" s="414"/>
      <c r="G32" s="414"/>
      <c r="H32" s="414"/>
      <c r="I32" s="414"/>
      <c r="J32" s="414"/>
      <c r="K32" s="414"/>
      <c r="L32" s="414"/>
      <c r="M32" s="414"/>
      <c r="N32" s="414"/>
      <c r="O32" s="414"/>
      <c r="P32" s="414"/>
      <c r="Q32" s="414"/>
      <c r="R32" s="414"/>
      <c r="S32" s="414"/>
      <c r="U32" s="415" t="s">
        <v>185</v>
      </c>
      <c r="V32" s="415"/>
      <c r="W32" s="415"/>
      <c r="X32" s="415"/>
      <c r="Y32" s="415"/>
      <c r="Z32" s="415"/>
      <c r="AA32" s="415"/>
      <c r="AB32" s="415"/>
      <c r="AC32" s="415"/>
      <c r="AD32" s="415"/>
      <c r="AE32" s="415"/>
      <c r="AF32" s="415"/>
      <c r="AG32" s="415"/>
      <c r="AH32" s="415"/>
      <c r="AI32" s="415"/>
      <c r="AJ32" s="415"/>
      <c r="AK32" s="415"/>
      <c r="AM32" s="415" t="s">
        <v>186</v>
      </c>
      <c r="AN32" s="415"/>
      <c r="AO32" s="415"/>
      <c r="AP32" s="415"/>
      <c r="AQ32" s="415"/>
      <c r="AR32" s="415"/>
      <c r="AS32" s="415"/>
      <c r="AT32" s="415"/>
      <c r="AU32" s="415"/>
      <c r="AV32" s="415"/>
      <c r="AW32" s="415"/>
      <c r="AX32" s="415"/>
      <c r="AY32" s="415"/>
      <c r="AZ32" s="415"/>
      <c r="BA32" s="415"/>
      <c r="BB32" s="415"/>
      <c r="BC32" s="415"/>
      <c r="BE32" s="415" t="s">
        <v>187</v>
      </c>
      <c r="BF32" s="415"/>
      <c r="BG32" s="415"/>
      <c r="BH32" s="415"/>
      <c r="BI32" s="415"/>
      <c r="BJ32" s="415"/>
      <c r="BK32" s="415"/>
      <c r="BL32" s="415"/>
      <c r="BM32" s="415"/>
      <c r="BN32" s="415"/>
      <c r="BO32" s="415"/>
      <c r="BP32" s="415"/>
      <c r="BQ32" s="415"/>
      <c r="BR32" s="415"/>
      <c r="BS32" s="415"/>
      <c r="BT32" s="415"/>
      <c r="BU32" s="415"/>
      <c r="BW32" s="415" t="s">
        <v>188</v>
      </c>
      <c r="BX32" s="415"/>
      <c r="BY32" s="415"/>
      <c r="BZ32" s="415"/>
      <c r="CA32" s="415"/>
      <c r="CB32" s="415"/>
      <c r="CC32" s="415"/>
      <c r="CD32" s="415"/>
      <c r="CE32" s="415"/>
      <c r="CF32" s="415"/>
      <c r="CG32" s="415"/>
      <c r="CH32" s="415"/>
      <c r="CI32" s="415"/>
      <c r="CJ32" s="415"/>
      <c r="CK32" s="415"/>
      <c r="CL32" s="415"/>
      <c r="CM32" s="415"/>
      <c r="CO32" s="415" t="s">
        <v>189</v>
      </c>
      <c r="CP32" s="415"/>
      <c r="CQ32" s="415"/>
      <c r="CR32" s="415"/>
      <c r="CS32" s="415"/>
      <c r="CT32" s="415"/>
      <c r="CU32" s="415"/>
      <c r="CV32" s="415"/>
      <c r="CW32" s="415"/>
      <c r="CX32" s="415"/>
      <c r="CY32" s="415"/>
      <c r="CZ32" s="415"/>
      <c r="DA32" s="415"/>
      <c r="DB32" s="415"/>
      <c r="DC32" s="415"/>
      <c r="DD32" s="415"/>
      <c r="DE32" s="415"/>
      <c r="DI32" s="203"/>
    </row>
    <row r="33" spans="1:113" ht="13.5" customHeight="1" x14ac:dyDescent="0.15">
      <c r="A33" s="180"/>
      <c r="B33" s="204"/>
      <c r="C33" s="407" t="s">
        <v>190</v>
      </c>
      <c r="D33" s="407"/>
      <c r="E33" s="406" t="s">
        <v>191</v>
      </c>
      <c r="F33" s="406"/>
      <c r="G33" s="406"/>
      <c r="H33" s="406"/>
      <c r="I33" s="406"/>
      <c r="J33" s="406"/>
      <c r="K33" s="406"/>
      <c r="L33" s="406"/>
      <c r="M33" s="406"/>
      <c r="N33" s="406"/>
      <c r="O33" s="406"/>
      <c r="P33" s="406"/>
      <c r="Q33" s="406"/>
      <c r="R33" s="406"/>
      <c r="S33" s="406"/>
      <c r="T33" s="205"/>
      <c r="U33" s="407" t="s">
        <v>190</v>
      </c>
      <c r="V33" s="407"/>
      <c r="W33" s="406" t="s">
        <v>191</v>
      </c>
      <c r="X33" s="406"/>
      <c r="Y33" s="406"/>
      <c r="Z33" s="406"/>
      <c r="AA33" s="406"/>
      <c r="AB33" s="406"/>
      <c r="AC33" s="406"/>
      <c r="AD33" s="406"/>
      <c r="AE33" s="406"/>
      <c r="AF33" s="406"/>
      <c r="AG33" s="406"/>
      <c r="AH33" s="406"/>
      <c r="AI33" s="406"/>
      <c r="AJ33" s="406"/>
      <c r="AK33" s="406"/>
      <c r="AL33" s="205"/>
      <c r="AM33" s="407" t="s">
        <v>190</v>
      </c>
      <c r="AN33" s="407"/>
      <c r="AO33" s="406" t="s">
        <v>191</v>
      </c>
      <c r="AP33" s="406"/>
      <c r="AQ33" s="406"/>
      <c r="AR33" s="406"/>
      <c r="AS33" s="406"/>
      <c r="AT33" s="406"/>
      <c r="AU33" s="406"/>
      <c r="AV33" s="406"/>
      <c r="AW33" s="406"/>
      <c r="AX33" s="406"/>
      <c r="AY33" s="406"/>
      <c r="AZ33" s="406"/>
      <c r="BA33" s="406"/>
      <c r="BB33" s="406"/>
      <c r="BC33" s="406"/>
      <c r="BD33" s="206"/>
      <c r="BE33" s="406" t="s">
        <v>192</v>
      </c>
      <c r="BF33" s="406"/>
      <c r="BG33" s="406" t="s">
        <v>193</v>
      </c>
      <c r="BH33" s="406"/>
      <c r="BI33" s="406"/>
      <c r="BJ33" s="406"/>
      <c r="BK33" s="406"/>
      <c r="BL33" s="406"/>
      <c r="BM33" s="406"/>
      <c r="BN33" s="406"/>
      <c r="BO33" s="406"/>
      <c r="BP33" s="406"/>
      <c r="BQ33" s="406"/>
      <c r="BR33" s="406"/>
      <c r="BS33" s="406"/>
      <c r="BT33" s="406"/>
      <c r="BU33" s="406"/>
      <c r="BV33" s="206"/>
      <c r="BW33" s="407" t="s">
        <v>192</v>
      </c>
      <c r="BX33" s="407"/>
      <c r="BY33" s="406" t="s">
        <v>194</v>
      </c>
      <c r="BZ33" s="406"/>
      <c r="CA33" s="406"/>
      <c r="CB33" s="406"/>
      <c r="CC33" s="406"/>
      <c r="CD33" s="406"/>
      <c r="CE33" s="406"/>
      <c r="CF33" s="406"/>
      <c r="CG33" s="406"/>
      <c r="CH33" s="406"/>
      <c r="CI33" s="406"/>
      <c r="CJ33" s="406"/>
      <c r="CK33" s="406"/>
      <c r="CL33" s="406"/>
      <c r="CM33" s="406"/>
      <c r="CN33" s="205"/>
      <c r="CO33" s="407" t="s">
        <v>190</v>
      </c>
      <c r="CP33" s="407"/>
      <c r="CQ33" s="406" t="s">
        <v>195</v>
      </c>
      <c r="CR33" s="406"/>
      <c r="CS33" s="406"/>
      <c r="CT33" s="406"/>
      <c r="CU33" s="406"/>
      <c r="CV33" s="406"/>
      <c r="CW33" s="406"/>
      <c r="CX33" s="406"/>
      <c r="CY33" s="406"/>
      <c r="CZ33" s="406"/>
      <c r="DA33" s="406"/>
      <c r="DB33" s="406"/>
      <c r="DC33" s="406"/>
      <c r="DD33" s="406"/>
      <c r="DE33" s="406"/>
      <c r="DF33" s="205"/>
      <c r="DG33" s="405" t="s">
        <v>196</v>
      </c>
      <c r="DH33" s="405"/>
      <c r="DI33" s="207"/>
    </row>
    <row r="34" spans="1:113" ht="32.25" customHeight="1" x14ac:dyDescent="0.15">
      <c r="A34" s="180"/>
      <c r="B34" s="204"/>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0"/>
      <c r="U34" s="403">
        <f>IF(W34="","",MAX(C34:D43)+1)</f>
        <v>2</v>
      </c>
      <c r="V34" s="403"/>
      <c r="W34" s="404" t="str">
        <f>IF('各会計、関係団体の財政状況及び健全化判断比率'!B28="","",'各会計、関係団体の財政状況及び健全化判断比率'!B28)</f>
        <v>平内町国民健康保険特別会計</v>
      </c>
      <c r="X34" s="404"/>
      <c r="Y34" s="404"/>
      <c r="Z34" s="404"/>
      <c r="AA34" s="404"/>
      <c r="AB34" s="404"/>
      <c r="AC34" s="404"/>
      <c r="AD34" s="404"/>
      <c r="AE34" s="404"/>
      <c r="AF34" s="404"/>
      <c r="AG34" s="404"/>
      <c r="AH34" s="404"/>
      <c r="AI34" s="404"/>
      <c r="AJ34" s="404"/>
      <c r="AK34" s="404"/>
      <c r="AL34" s="180"/>
      <c r="AM34" s="403">
        <f>IF(AO34="","",MAX(C34:D43,U34:V43)+1)</f>
        <v>5</v>
      </c>
      <c r="AN34" s="403"/>
      <c r="AO34" s="404" t="str">
        <f>IF('各会計、関係団体の財政状況及び健全化判断比率'!B31="","",'各会計、関係団体の財政状況及び健全化判断比率'!B31)</f>
        <v>平内町水道事業会計</v>
      </c>
      <c r="AP34" s="404"/>
      <c r="AQ34" s="404"/>
      <c r="AR34" s="404"/>
      <c r="AS34" s="404"/>
      <c r="AT34" s="404"/>
      <c r="AU34" s="404"/>
      <c r="AV34" s="404"/>
      <c r="AW34" s="404"/>
      <c r="AX34" s="404"/>
      <c r="AY34" s="404"/>
      <c r="AZ34" s="404"/>
      <c r="BA34" s="404"/>
      <c r="BB34" s="404"/>
      <c r="BC34" s="404"/>
      <c r="BD34" s="180"/>
      <c r="BE34" s="403">
        <f>IF(BG34="","",MAX(C34:D43,U34:V43,AM34:AN43)+1)</f>
        <v>7</v>
      </c>
      <c r="BF34" s="403"/>
      <c r="BG34" s="404" t="str">
        <f>IF('各会計、関係団体の財政状況及び健全化判断比率'!B33="","",'各会計、関係団体の財政状況及び健全化判断比率'!B33)</f>
        <v>平内町公共下水道事業特別会計</v>
      </c>
      <c r="BH34" s="404"/>
      <c r="BI34" s="404"/>
      <c r="BJ34" s="404"/>
      <c r="BK34" s="404"/>
      <c r="BL34" s="404"/>
      <c r="BM34" s="404"/>
      <c r="BN34" s="404"/>
      <c r="BO34" s="404"/>
      <c r="BP34" s="404"/>
      <c r="BQ34" s="404"/>
      <c r="BR34" s="404"/>
      <c r="BS34" s="404"/>
      <c r="BT34" s="404"/>
      <c r="BU34" s="404"/>
      <c r="BV34" s="180"/>
      <c r="BW34" s="403">
        <f>IF(BY34="","",MAX(C34:D43,U34:V43,AM34:AN43,BE34:BF43)+1)</f>
        <v>11</v>
      </c>
      <c r="BX34" s="403"/>
      <c r="BY34" s="404" t="str">
        <f>IF('各会計、関係団体の財政状況及び健全化判断比率'!B68="","",'各会計、関係団体の財政状況及び健全化判断比率'!B68)</f>
        <v>青森地域広域事務組合</v>
      </c>
      <c r="BZ34" s="404"/>
      <c r="CA34" s="404"/>
      <c r="CB34" s="404"/>
      <c r="CC34" s="404"/>
      <c r="CD34" s="404"/>
      <c r="CE34" s="404"/>
      <c r="CF34" s="404"/>
      <c r="CG34" s="404"/>
      <c r="CH34" s="404"/>
      <c r="CI34" s="404"/>
      <c r="CJ34" s="404"/>
      <c r="CK34" s="404"/>
      <c r="CL34" s="404"/>
      <c r="CM34" s="404"/>
      <c r="CN34" s="180"/>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7"/>
    </row>
    <row r="35" spans="1:113" ht="32.25" customHeight="1" x14ac:dyDescent="0.15">
      <c r="A35" s="180"/>
      <c r="B35" s="204"/>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0"/>
      <c r="U35" s="403">
        <f>IF(W35="","",U34+1)</f>
        <v>3</v>
      </c>
      <c r="V35" s="403"/>
      <c r="W35" s="404" t="str">
        <f>IF('各会計、関係団体の財政状況及び健全化判断比率'!B29="","",'各会計、関係団体の財政状況及び健全化判断比率'!B29)</f>
        <v>平内町介護保険特別会計</v>
      </c>
      <c r="X35" s="404"/>
      <c r="Y35" s="404"/>
      <c r="Z35" s="404"/>
      <c r="AA35" s="404"/>
      <c r="AB35" s="404"/>
      <c r="AC35" s="404"/>
      <c r="AD35" s="404"/>
      <c r="AE35" s="404"/>
      <c r="AF35" s="404"/>
      <c r="AG35" s="404"/>
      <c r="AH35" s="404"/>
      <c r="AI35" s="404"/>
      <c r="AJ35" s="404"/>
      <c r="AK35" s="404"/>
      <c r="AL35" s="180"/>
      <c r="AM35" s="403">
        <f t="shared" ref="AM35:AM43" si="0">IF(AO35="","",AM34+1)</f>
        <v>6</v>
      </c>
      <c r="AN35" s="403"/>
      <c r="AO35" s="404" t="str">
        <f>IF('各会計、関係団体の財政状況及び健全化判断比率'!B32="","",'各会計、関係団体の財政状況及び健全化判断比率'!B32)</f>
        <v>平内町国民健康保険平内中央病院事業会計</v>
      </c>
      <c r="AP35" s="404"/>
      <c r="AQ35" s="404"/>
      <c r="AR35" s="404"/>
      <c r="AS35" s="404"/>
      <c r="AT35" s="404"/>
      <c r="AU35" s="404"/>
      <c r="AV35" s="404"/>
      <c r="AW35" s="404"/>
      <c r="AX35" s="404"/>
      <c r="AY35" s="404"/>
      <c r="AZ35" s="404"/>
      <c r="BA35" s="404"/>
      <c r="BB35" s="404"/>
      <c r="BC35" s="404"/>
      <c r="BD35" s="180"/>
      <c r="BE35" s="403">
        <f t="shared" ref="BE35:BE43" si="1">IF(BG35="","",BE34+1)</f>
        <v>8</v>
      </c>
      <c r="BF35" s="403"/>
      <c r="BG35" s="404" t="str">
        <f>IF('各会計、関係団体の財政状況及び健全化判断比率'!B34="","",'各会計、関係団体の財政状況及び健全化判断比率'!B34)</f>
        <v>平内町農業集落排水事業特別会計</v>
      </c>
      <c r="BH35" s="404"/>
      <c r="BI35" s="404"/>
      <c r="BJ35" s="404"/>
      <c r="BK35" s="404"/>
      <c r="BL35" s="404"/>
      <c r="BM35" s="404"/>
      <c r="BN35" s="404"/>
      <c r="BO35" s="404"/>
      <c r="BP35" s="404"/>
      <c r="BQ35" s="404"/>
      <c r="BR35" s="404"/>
      <c r="BS35" s="404"/>
      <c r="BT35" s="404"/>
      <c r="BU35" s="404"/>
      <c r="BV35" s="180"/>
      <c r="BW35" s="403">
        <f t="shared" ref="BW35:BW43" si="2">IF(BY35="","",BW34+1)</f>
        <v>12</v>
      </c>
      <c r="BX35" s="403"/>
      <c r="BY35" s="404" t="str">
        <f>IF('各会計、関係団体の財政状況及び健全化判断比率'!B69="","",'各会計、関係団体の財政状況及び健全化判断比率'!B69)</f>
        <v>青森県市町村職員退職手当組合</v>
      </c>
      <c r="BZ35" s="404"/>
      <c r="CA35" s="404"/>
      <c r="CB35" s="404"/>
      <c r="CC35" s="404"/>
      <c r="CD35" s="404"/>
      <c r="CE35" s="404"/>
      <c r="CF35" s="404"/>
      <c r="CG35" s="404"/>
      <c r="CH35" s="404"/>
      <c r="CI35" s="404"/>
      <c r="CJ35" s="404"/>
      <c r="CK35" s="404"/>
      <c r="CL35" s="404"/>
      <c r="CM35" s="404"/>
      <c r="CN35" s="180"/>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7"/>
    </row>
    <row r="36" spans="1:113" ht="32.25" customHeight="1" x14ac:dyDescent="0.15">
      <c r="A36" s="180"/>
      <c r="B36" s="204"/>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0"/>
      <c r="U36" s="403">
        <f t="shared" ref="U36:U43" si="4">IF(W36="","",U35+1)</f>
        <v>4</v>
      </c>
      <c r="V36" s="403"/>
      <c r="W36" s="404" t="str">
        <f>IF('各会計、関係団体の財政状況及び健全化判断比率'!B30="","",'各会計、関係団体の財政状況及び健全化判断比率'!B30)</f>
        <v>平内町後期高齢者医療特別会計</v>
      </c>
      <c r="X36" s="404"/>
      <c r="Y36" s="404"/>
      <c r="Z36" s="404"/>
      <c r="AA36" s="404"/>
      <c r="AB36" s="404"/>
      <c r="AC36" s="404"/>
      <c r="AD36" s="404"/>
      <c r="AE36" s="404"/>
      <c r="AF36" s="404"/>
      <c r="AG36" s="404"/>
      <c r="AH36" s="404"/>
      <c r="AI36" s="404"/>
      <c r="AJ36" s="404"/>
      <c r="AK36" s="404"/>
      <c r="AL36" s="180"/>
      <c r="AM36" s="403" t="str">
        <f t="shared" si="0"/>
        <v/>
      </c>
      <c r="AN36" s="403"/>
      <c r="AO36" s="404"/>
      <c r="AP36" s="404"/>
      <c r="AQ36" s="404"/>
      <c r="AR36" s="404"/>
      <c r="AS36" s="404"/>
      <c r="AT36" s="404"/>
      <c r="AU36" s="404"/>
      <c r="AV36" s="404"/>
      <c r="AW36" s="404"/>
      <c r="AX36" s="404"/>
      <c r="AY36" s="404"/>
      <c r="AZ36" s="404"/>
      <c r="BA36" s="404"/>
      <c r="BB36" s="404"/>
      <c r="BC36" s="404"/>
      <c r="BD36" s="180"/>
      <c r="BE36" s="403">
        <f t="shared" si="1"/>
        <v>9</v>
      </c>
      <c r="BF36" s="403"/>
      <c r="BG36" s="404" t="str">
        <f>IF('各会計、関係団体の財政状況及び健全化判断比率'!B35="","",'各会計、関係団体の財政状況及び健全化判断比率'!B35)</f>
        <v>平内町漁業集落環境整備事業特別会計</v>
      </c>
      <c r="BH36" s="404"/>
      <c r="BI36" s="404"/>
      <c r="BJ36" s="404"/>
      <c r="BK36" s="404"/>
      <c r="BL36" s="404"/>
      <c r="BM36" s="404"/>
      <c r="BN36" s="404"/>
      <c r="BO36" s="404"/>
      <c r="BP36" s="404"/>
      <c r="BQ36" s="404"/>
      <c r="BR36" s="404"/>
      <c r="BS36" s="404"/>
      <c r="BT36" s="404"/>
      <c r="BU36" s="404"/>
      <c r="BV36" s="180"/>
      <c r="BW36" s="403">
        <f t="shared" si="2"/>
        <v>13</v>
      </c>
      <c r="BX36" s="403"/>
      <c r="BY36" s="404" t="str">
        <f>IF('各会計、関係団体の財政状況及び健全化判断比率'!B70="","",'各会計、関係団体の財政状況及び健全化判断比率'!B70)</f>
        <v>青森県後期高齢者医療広域連合（一般会計）</v>
      </c>
      <c r="BZ36" s="404"/>
      <c r="CA36" s="404"/>
      <c r="CB36" s="404"/>
      <c r="CC36" s="404"/>
      <c r="CD36" s="404"/>
      <c r="CE36" s="404"/>
      <c r="CF36" s="404"/>
      <c r="CG36" s="404"/>
      <c r="CH36" s="404"/>
      <c r="CI36" s="404"/>
      <c r="CJ36" s="404"/>
      <c r="CK36" s="404"/>
      <c r="CL36" s="404"/>
      <c r="CM36" s="404"/>
      <c r="CN36" s="180"/>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7"/>
    </row>
    <row r="37" spans="1:113" ht="32.25" customHeight="1" x14ac:dyDescent="0.15">
      <c r="A37" s="180"/>
      <c r="B37" s="204"/>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0"/>
      <c r="U37" s="403" t="str">
        <f t="shared" si="4"/>
        <v/>
      </c>
      <c r="V37" s="403"/>
      <c r="W37" s="404"/>
      <c r="X37" s="404"/>
      <c r="Y37" s="404"/>
      <c r="Z37" s="404"/>
      <c r="AA37" s="404"/>
      <c r="AB37" s="404"/>
      <c r="AC37" s="404"/>
      <c r="AD37" s="404"/>
      <c r="AE37" s="404"/>
      <c r="AF37" s="404"/>
      <c r="AG37" s="404"/>
      <c r="AH37" s="404"/>
      <c r="AI37" s="404"/>
      <c r="AJ37" s="404"/>
      <c r="AK37" s="404"/>
      <c r="AL37" s="180"/>
      <c r="AM37" s="403" t="str">
        <f t="shared" si="0"/>
        <v/>
      </c>
      <c r="AN37" s="403"/>
      <c r="AO37" s="404"/>
      <c r="AP37" s="404"/>
      <c r="AQ37" s="404"/>
      <c r="AR37" s="404"/>
      <c r="AS37" s="404"/>
      <c r="AT37" s="404"/>
      <c r="AU37" s="404"/>
      <c r="AV37" s="404"/>
      <c r="AW37" s="404"/>
      <c r="AX37" s="404"/>
      <c r="AY37" s="404"/>
      <c r="AZ37" s="404"/>
      <c r="BA37" s="404"/>
      <c r="BB37" s="404"/>
      <c r="BC37" s="404"/>
      <c r="BD37" s="180"/>
      <c r="BE37" s="403">
        <f t="shared" si="1"/>
        <v>10</v>
      </c>
      <c r="BF37" s="403"/>
      <c r="BG37" s="404" t="str">
        <f>IF('各会計、関係団体の財政状況及び健全化判断比率'!B36="","",'各会計、関係団体の財政状況及び健全化判断比率'!B36)</f>
        <v>平内町特殊索道事業特別会計</v>
      </c>
      <c r="BH37" s="404"/>
      <c r="BI37" s="404"/>
      <c r="BJ37" s="404"/>
      <c r="BK37" s="404"/>
      <c r="BL37" s="404"/>
      <c r="BM37" s="404"/>
      <c r="BN37" s="404"/>
      <c r="BO37" s="404"/>
      <c r="BP37" s="404"/>
      <c r="BQ37" s="404"/>
      <c r="BR37" s="404"/>
      <c r="BS37" s="404"/>
      <c r="BT37" s="404"/>
      <c r="BU37" s="404"/>
      <c r="BV37" s="180"/>
      <c r="BW37" s="403">
        <f t="shared" si="2"/>
        <v>14</v>
      </c>
      <c r="BX37" s="403"/>
      <c r="BY37" s="404" t="str">
        <f>IF('各会計、関係団体の財政状況及び健全化判断比率'!B71="","",'各会計、関係団体の財政状況及び健全化判断比率'!B71)</f>
        <v>青森県後期高齢者医療広域連合（後期高齢者医療特別会計）</v>
      </c>
      <c r="BZ37" s="404"/>
      <c r="CA37" s="404"/>
      <c r="CB37" s="404"/>
      <c r="CC37" s="404"/>
      <c r="CD37" s="404"/>
      <c r="CE37" s="404"/>
      <c r="CF37" s="404"/>
      <c r="CG37" s="404"/>
      <c r="CH37" s="404"/>
      <c r="CI37" s="404"/>
      <c r="CJ37" s="404"/>
      <c r="CK37" s="404"/>
      <c r="CL37" s="404"/>
      <c r="CM37" s="404"/>
      <c r="CN37" s="180"/>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7"/>
    </row>
    <row r="38" spans="1:113" ht="32.25" customHeight="1" x14ac:dyDescent="0.15">
      <c r="A38" s="180"/>
      <c r="B38" s="204"/>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0"/>
      <c r="U38" s="403" t="str">
        <f t="shared" si="4"/>
        <v/>
      </c>
      <c r="V38" s="403"/>
      <c r="W38" s="404"/>
      <c r="X38" s="404"/>
      <c r="Y38" s="404"/>
      <c r="Z38" s="404"/>
      <c r="AA38" s="404"/>
      <c r="AB38" s="404"/>
      <c r="AC38" s="404"/>
      <c r="AD38" s="404"/>
      <c r="AE38" s="404"/>
      <c r="AF38" s="404"/>
      <c r="AG38" s="404"/>
      <c r="AH38" s="404"/>
      <c r="AI38" s="404"/>
      <c r="AJ38" s="404"/>
      <c r="AK38" s="404"/>
      <c r="AL38" s="180"/>
      <c r="AM38" s="403" t="str">
        <f t="shared" si="0"/>
        <v/>
      </c>
      <c r="AN38" s="403"/>
      <c r="AO38" s="404"/>
      <c r="AP38" s="404"/>
      <c r="AQ38" s="404"/>
      <c r="AR38" s="404"/>
      <c r="AS38" s="404"/>
      <c r="AT38" s="404"/>
      <c r="AU38" s="404"/>
      <c r="AV38" s="404"/>
      <c r="AW38" s="404"/>
      <c r="AX38" s="404"/>
      <c r="AY38" s="404"/>
      <c r="AZ38" s="404"/>
      <c r="BA38" s="404"/>
      <c r="BB38" s="404"/>
      <c r="BC38" s="404"/>
      <c r="BD38" s="180"/>
      <c r="BE38" s="403" t="str">
        <f t="shared" si="1"/>
        <v/>
      </c>
      <c r="BF38" s="403"/>
      <c r="BG38" s="404"/>
      <c r="BH38" s="404"/>
      <c r="BI38" s="404"/>
      <c r="BJ38" s="404"/>
      <c r="BK38" s="404"/>
      <c r="BL38" s="404"/>
      <c r="BM38" s="404"/>
      <c r="BN38" s="404"/>
      <c r="BO38" s="404"/>
      <c r="BP38" s="404"/>
      <c r="BQ38" s="404"/>
      <c r="BR38" s="404"/>
      <c r="BS38" s="404"/>
      <c r="BT38" s="404"/>
      <c r="BU38" s="404"/>
      <c r="BV38" s="180"/>
      <c r="BW38" s="403">
        <f t="shared" si="2"/>
        <v>15</v>
      </c>
      <c r="BX38" s="403"/>
      <c r="BY38" s="404" t="str">
        <f>IF('各会計、関係団体の財政状況及び健全化判断比率'!B72="","",'各会計、関係団体の財政状況及び健全化判断比率'!B72)</f>
        <v>青森県交通災害共済組合</v>
      </c>
      <c r="BZ38" s="404"/>
      <c r="CA38" s="404"/>
      <c r="CB38" s="404"/>
      <c r="CC38" s="404"/>
      <c r="CD38" s="404"/>
      <c r="CE38" s="404"/>
      <c r="CF38" s="404"/>
      <c r="CG38" s="404"/>
      <c r="CH38" s="404"/>
      <c r="CI38" s="404"/>
      <c r="CJ38" s="404"/>
      <c r="CK38" s="404"/>
      <c r="CL38" s="404"/>
      <c r="CM38" s="404"/>
      <c r="CN38" s="180"/>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7"/>
    </row>
    <row r="39" spans="1:113" ht="32.25" customHeight="1" x14ac:dyDescent="0.15">
      <c r="A39" s="180"/>
      <c r="B39" s="204"/>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0"/>
      <c r="U39" s="403" t="str">
        <f t="shared" si="4"/>
        <v/>
      </c>
      <c r="V39" s="403"/>
      <c r="W39" s="404"/>
      <c r="X39" s="404"/>
      <c r="Y39" s="404"/>
      <c r="Z39" s="404"/>
      <c r="AA39" s="404"/>
      <c r="AB39" s="404"/>
      <c r="AC39" s="404"/>
      <c r="AD39" s="404"/>
      <c r="AE39" s="404"/>
      <c r="AF39" s="404"/>
      <c r="AG39" s="404"/>
      <c r="AH39" s="404"/>
      <c r="AI39" s="404"/>
      <c r="AJ39" s="404"/>
      <c r="AK39" s="404"/>
      <c r="AL39" s="180"/>
      <c r="AM39" s="403" t="str">
        <f t="shared" si="0"/>
        <v/>
      </c>
      <c r="AN39" s="403"/>
      <c r="AO39" s="404"/>
      <c r="AP39" s="404"/>
      <c r="AQ39" s="404"/>
      <c r="AR39" s="404"/>
      <c r="AS39" s="404"/>
      <c r="AT39" s="404"/>
      <c r="AU39" s="404"/>
      <c r="AV39" s="404"/>
      <c r="AW39" s="404"/>
      <c r="AX39" s="404"/>
      <c r="AY39" s="404"/>
      <c r="AZ39" s="404"/>
      <c r="BA39" s="404"/>
      <c r="BB39" s="404"/>
      <c r="BC39" s="404"/>
      <c r="BD39" s="180"/>
      <c r="BE39" s="403" t="str">
        <f t="shared" si="1"/>
        <v/>
      </c>
      <c r="BF39" s="403"/>
      <c r="BG39" s="404"/>
      <c r="BH39" s="404"/>
      <c r="BI39" s="404"/>
      <c r="BJ39" s="404"/>
      <c r="BK39" s="404"/>
      <c r="BL39" s="404"/>
      <c r="BM39" s="404"/>
      <c r="BN39" s="404"/>
      <c r="BO39" s="404"/>
      <c r="BP39" s="404"/>
      <c r="BQ39" s="404"/>
      <c r="BR39" s="404"/>
      <c r="BS39" s="404"/>
      <c r="BT39" s="404"/>
      <c r="BU39" s="404"/>
      <c r="BV39" s="180"/>
      <c r="BW39" s="403">
        <f t="shared" si="2"/>
        <v>16</v>
      </c>
      <c r="BX39" s="403"/>
      <c r="BY39" s="404" t="str">
        <f>IF('各会計、関係団体の財政状況及び健全化判断比率'!B73="","",'各会計、関係団体の財政状況及び健全化判断比率'!B73)</f>
        <v>青森県市町村総合事務組合</v>
      </c>
      <c r="BZ39" s="404"/>
      <c r="CA39" s="404"/>
      <c r="CB39" s="404"/>
      <c r="CC39" s="404"/>
      <c r="CD39" s="404"/>
      <c r="CE39" s="404"/>
      <c r="CF39" s="404"/>
      <c r="CG39" s="404"/>
      <c r="CH39" s="404"/>
      <c r="CI39" s="404"/>
      <c r="CJ39" s="404"/>
      <c r="CK39" s="404"/>
      <c r="CL39" s="404"/>
      <c r="CM39" s="404"/>
      <c r="CN39" s="180"/>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7"/>
    </row>
    <row r="40" spans="1:113" ht="32.25" customHeight="1" x14ac:dyDescent="0.15">
      <c r="A40" s="180"/>
      <c r="B40" s="204"/>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0"/>
      <c r="U40" s="403" t="str">
        <f t="shared" si="4"/>
        <v/>
      </c>
      <c r="V40" s="403"/>
      <c r="W40" s="404"/>
      <c r="X40" s="404"/>
      <c r="Y40" s="404"/>
      <c r="Z40" s="404"/>
      <c r="AA40" s="404"/>
      <c r="AB40" s="404"/>
      <c r="AC40" s="404"/>
      <c r="AD40" s="404"/>
      <c r="AE40" s="404"/>
      <c r="AF40" s="404"/>
      <c r="AG40" s="404"/>
      <c r="AH40" s="404"/>
      <c r="AI40" s="404"/>
      <c r="AJ40" s="404"/>
      <c r="AK40" s="404"/>
      <c r="AL40" s="180"/>
      <c r="AM40" s="403" t="str">
        <f t="shared" si="0"/>
        <v/>
      </c>
      <c r="AN40" s="403"/>
      <c r="AO40" s="404"/>
      <c r="AP40" s="404"/>
      <c r="AQ40" s="404"/>
      <c r="AR40" s="404"/>
      <c r="AS40" s="404"/>
      <c r="AT40" s="404"/>
      <c r="AU40" s="404"/>
      <c r="AV40" s="404"/>
      <c r="AW40" s="404"/>
      <c r="AX40" s="404"/>
      <c r="AY40" s="404"/>
      <c r="AZ40" s="404"/>
      <c r="BA40" s="404"/>
      <c r="BB40" s="404"/>
      <c r="BC40" s="404"/>
      <c r="BD40" s="180"/>
      <c r="BE40" s="403" t="str">
        <f t="shared" si="1"/>
        <v/>
      </c>
      <c r="BF40" s="403"/>
      <c r="BG40" s="404"/>
      <c r="BH40" s="404"/>
      <c r="BI40" s="404"/>
      <c r="BJ40" s="404"/>
      <c r="BK40" s="404"/>
      <c r="BL40" s="404"/>
      <c r="BM40" s="404"/>
      <c r="BN40" s="404"/>
      <c r="BO40" s="404"/>
      <c r="BP40" s="404"/>
      <c r="BQ40" s="404"/>
      <c r="BR40" s="404"/>
      <c r="BS40" s="404"/>
      <c r="BT40" s="404"/>
      <c r="BU40" s="404"/>
      <c r="BV40" s="180"/>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0"/>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7"/>
    </row>
    <row r="41" spans="1:113" ht="32.25" customHeight="1" x14ac:dyDescent="0.15">
      <c r="A41" s="180"/>
      <c r="B41" s="204"/>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0"/>
      <c r="U41" s="403" t="str">
        <f t="shared" si="4"/>
        <v/>
      </c>
      <c r="V41" s="403"/>
      <c r="W41" s="404"/>
      <c r="X41" s="404"/>
      <c r="Y41" s="404"/>
      <c r="Z41" s="404"/>
      <c r="AA41" s="404"/>
      <c r="AB41" s="404"/>
      <c r="AC41" s="404"/>
      <c r="AD41" s="404"/>
      <c r="AE41" s="404"/>
      <c r="AF41" s="404"/>
      <c r="AG41" s="404"/>
      <c r="AH41" s="404"/>
      <c r="AI41" s="404"/>
      <c r="AJ41" s="404"/>
      <c r="AK41" s="404"/>
      <c r="AL41" s="180"/>
      <c r="AM41" s="403" t="str">
        <f t="shared" si="0"/>
        <v/>
      </c>
      <c r="AN41" s="403"/>
      <c r="AO41" s="404"/>
      <c r="AP41" s="404"/>
      <c r="AQ41" s="404"/>
      <c r="AR41" s="404"/>
      <c r="AS41" s="404"/>
      <c r="AT41" s="404"/>
      <c r="AU41" s="404"/>
      <c r="AV41" s="404"/>
      <c r="AW41" s="404"/>
      <c r="AX41" s="404"/>
      <c r="AY41" s="404"/>
      <c r="AZ41" s="404"/>
      <c r="BA41" s="404"/>
      <c r="BB41" s="404"/>
      <c r="BC41" s="404"/>
      <c r="BD41" s="180"/>
      <c r="BE41" s="403" t="str">
        <f t="shared" si="1"/>
        <v/>
      </c>
      <c r="BF41" s="403"/>
      <c r="BG41" s="404"/>
      <c r="BH41" s="404"/>
      <c r="BI41" s="404"/>
      <c r="BJ41" s="404"/>
      <c r="BK41" s="404"/>
      <c r="BL41" s="404"/>
      <c r="BM41" s="404"/>
      <c r="BN41" s="404"/>
      <c r="BO41" s="404"/>
      <c r="BP41" s="404"/>
      <c r="BQ41" s="404"/>
      <c r="BR41" s="404"/>
      <c r="BS41" s="404"/>
      <c r="BT41" s="404"/>
      <c r="BU41" s="404"/>
      <c r="BV41" s="180"/>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0"/>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7"/>
    </row>
    <row r="42" spans="1:113" ht="32.25" customHeight="1" x14ac:dyDescent="0.15">
      <c r="B42" s="204"/>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0"/>
      <c r="U42" s="403" t="str">
        <f t="shared" si="4"/>
        <v/>
      </c>
      <c r="V42" s="403"/>
      <c r="W42" s="404"/>
      <c r="X42" s="404"/>
      <c r="Y42" s="404"/>
      <c r="Z42" s="404"/>
      <c r="AA42" s="404"/>
      <c r="AB42" s="404"/>
      <c r="AC42" s="404"/>
      <c r="AD42" s="404"/>
      <c r="AE42" s="404"/>
      <c r="AF42" s="404"/>
      <c r="AG42" s="404"/>
      <c r="AH42" s="404"/>
      <c r="AI42" s="404"/>
      <c r="AJ42" s="404"/>
      <c r="AK42" s="404"/>
      <c r="AL42" s="180"/>
      <c r="AM42" s="403" t="str">
        <f t="shared" si="0"/>
        <v/>
      </c>
      <c r="AN42" s="403"/>
      <c r="AO42" s="404"/>
      <c r="AP42" s="404"/>
      <c r="AQ42" s="404"/>
      <c r="AR42" s="404"/>
      <c r="AS42" s="404"/>
      <c r="AT42" s="404"/>
      <c r="AU42" s="404"/>
      <c r="AV42" s="404"/>
      <c r="AW42" s="404"/>
      <c r="AX42" s="404"/>
      <c r="AY42" s="404"/>
      <c r="AZ42" s="404"/>
      <c r="BA42" s="404"/>
      <c r="BB42" s="404"/>
      <c r="BC42" s="404"/>
      <c r="BD42" s="180"/>
      <c r="BE42" s="403" t="str">
        <f t="shared" si="1"/>
        <v/>
      </c>
      <c r="BF42" s="403"/>
      <c r="BG42" s="404"/>
      <c r="BH42" s="404"/>
      <c r="BI42" s="404"/>
      <c r="BJ42" s="404"/>
      <c r="BK42" s="404"/>
      <c r="BL42" s="404"/>
      <c r="BM42" s="404"/>
      <c r="BN42" s="404"/>
      <c r="BO42" s="404"/>
      <c r="BP42" s="404"/>
      <c r="BQ42" s="404"/>
      <c r="BR42" s="404"/>
      <c r="BS42" s="404"/>
      <c r="BT42" s="404"/>
      <c r="BU42" s="404"/>
      <c r="BV42" s="180"/>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0"/>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7"/>
    </row>
    <row r="43" spans="1:113" ht="32.25" customHeight="1" x14ac:dyDescent="0.15">
      <c r="B43" s="204"/>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0"/>
      <c r="U43" s="403" t="str">
        <f t="shared" si="4"/>
        <v/>
      </c>
      <c r="V43" s="403"/>
      <c r="W43" s="404"/>
      <c r="X43" s="404"/>
      <c r="Y43" s="404"/>
      <c r="Z43" s="404"/>
      <c r="AA43" s="404"/>
      <c r="AB43" s="404"/>
      <c r="AC43" s="404"/>
      <c r="AD43" s="404"/>
      <c r="AE43" s="404"/>
      <c r="AF43" s="404"/>
      <c r="AG43" s="404"/>
      <c r="AH43" s="404"/>
      <c r="AI43" s="404"/>
      <c r="AJ43" s="404"/>
      <c r="AK43" s="404"/>
      <c r="AL43" s="180"/>
      <c r="AM43" s="403" t="str">
        <f t="shared" si="0"/>
        <v/>
      </c>
      <c r="AN43" s="403"/>
      <c r="AO43" s="404"/>
      <c r="AP43" s="404"/>
      <c r="AQ43" s="404"/>
      <c r="AR43" s="404"/>
      <c r="AS43" s="404"/>
      <c r="AT43" s="404"/>
      <c r="AU43" s="404"/>
      <c r="AV43" s="404"/>
      <c r="AW43" s="404"/>
      <c r="AX43" s="404"/>
      <c r="AY43" s="404"/>
      <c r="AZ43" s="404"/>
      <c r="BA43" s="404"/>
      <c r="BB43" s="404"/>
      <c r="BC43" s="404"/>
      <c r="BD43" s="180"/>
      <c r="BE43" s="403" t="str">
        <f t="shared" si="1"/>
        <v/>
      </c>
      <c r="BF43" s="403"/>
      <c r="BG43" s="404"/>
      <c r="BH43" s="404"/>
      <c r="BI43" s="404"/>
      <c r="BJ43" s="404"/>
      <c r="BK43" s="404"/>
      <c r="BL43" s="404"/>
      <c r="BM43" s="404"/>
      <c r="BN43" s="404"/>
      <c r="BO43" s="404"/>
      <c r="BP43" s="404"/>
      <c r="BQ43" s="404"/>
      <c r="BR43" s="404"/>
      <c r="BS43" s="404"/>
      <c r="BT43" s="404"/>
      <c r="BU43" s="404"/>
      <c r="BV43" s="180"/>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0"/>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7"/>
    </row>
    <row r="44" spans="1:113" ht="13.5" customHeight="1" thickBot="1" x14ac:dyDescent="0.2">
      <c r="B44" s="208"/>
      <c r="C44" s="209"/>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c r="AI44" s="209"/>
      <c r="AJ44" s="209"/>
      <c r="AK44" s="209"/>
      <c r="AL44" s="209"/>
      <c r="AM44" s="209"/>
      <c r="AN44" s="209"/>
      <c r="AO44" s="209"/>
      <c r="AP44" s="209"/>
      <c r="AQ44" s="209"/>
      <c r="AR44" s="209"/>
      <c r="AS44" s="209"/>
      <c r="AT44" s="209"/>
      <c r="AU44" s="209"/>
      <c r="AV44" s="209"/>
      <c r="AW44" s="209"/>
      <c r="AX44" s="209"/>
      <c r="AY44" s="209"/>
      <c r="AZ44" s="209"/>
      <c r="BA44" s="209"/>
      <c r="BB44" s="209"/>
      <c r="BC44" s="209"/>
      <c r="BD44" s="209"/>
      <c r="BE44" s="209"/>
      <c r="BF44" s="209"/>
      <c r="BG44" s="209"/>
      <c r="BH44" s="209"/>
      <c r="BI44" s="209"/>
      <c r="BJ44" s="209"/>
      <c r="BK44" s="209"/>
      <c r="BL44" s="209"/>
      <c r="BM44" s="209"/>
      <c r="BN44" s="209"/>
      <c r="BO44" s="209"/>
      <c r="BP44" s="209"/>
      <c r="BQ44" s="209"/>
      <c r="BR44" s="209"/>
      <c r="BS44" s="209"/>
      <c r="BT44" s="209"/>
      <c r="BU44" s="209"/>
      <c r="BV44" s="209"/>
      <c r="BW44" s="209"/>
      <c r="BX44" s="209"/>
      <c r="BY44" s="209"/>
      <c r="BZ44" s="209"/>
      <c r="CA44" s="209"/>
      <c r="CB44" s="209"/>
      <c r="CC44" s="209"/>
      <c r="CD44" s="209"/>
      <c r="CE44" s="209"/>
      <c r="CF44" s="209"/>
      <c r="CG44" s="209"/>
      <c r="CH44" s="209"/>
      <c r="CI44" s="209"/>
      <c r="CJ44" s="209"/>
      <c r="CK44" s="209"/>
      <c r="CL44" s="209"/>
      <c r="CM44" s="209"/>
      <c r="CN44" s="209"/>
      <c r="CO44" s="209"/>
      <c r="CP44" s="209"/>
      <c r="CQ44" s="209"/>
      <c r="CR44" s="209"/>
      <c r="CS44" s="209"/>
      <c r="CT44" s="209"/>
      <c r="CU44" s="209"/>
      <c r="CV44" s="209"/>
      <c r="CW44" s="209"/>
      <c r="CX44" s="209"/>
      <c r="CY44" s="209"/>
      <c r="CZ44" s="209"/>
      <c r="DA44" s="209"/>
      <c r="DB44" s="209"/>
      <c r="DC44" s="209"/>
      <c r="DD44" s="209"/>
      <c r="DE44" s="209"/>
      <c r="DF44" s="209"/>
      <c r="DG44" s="209"/>
      <c r="DH44" s="209"/>
      <c r="DI44" s="210"/>
    </row>
    <row r="45" spans="1:113" x14ac:dyDescent="0.15"/>
    <row r="46" spans="1:113" x14ac:dyDescent="0.15">
      <c r="B46" s="179" t="s">
        <v>197</v>
      </c>
      <c r="E46" s="400" t="s">
        <v>198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201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202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P8ndXs5l6TvYE85LvmsDdNSDhNox5QzEJo7dSMB8v4q/oKdJdo8yG1n81AOIzOFE9aFsrG2zKowFaGatQR6Sgg==" saltValue="jeH30Pakxpxx1U0zEQaR6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BC29" sqref="BC2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87" t="s">
        <v>539</v>
      </c>
      <c r="D34" s="1187"/>
      <c r="E34" s="1188"/>
      <c r="F34" s="32">
        <v>0.01</v>
      </c>
      <c r="G34" s="33">
        <v>0.01</v>
      </c>
      <c r="H34" s="33">
        <v>0.02</v>
      </c>
      <c r="I34" s="33">
        <v>0.03</v>
      </c>
      <c r="J34" s="34" t="s">
        <v>540</v>
      </c>
      <c r="K34" s="22"/>
      <c r="L34" s="22"/>
      <c r="M34" s="22"/>
      <c r="N34" s="22"/>
      <c r="O34" s="22"/>
      <c r="P34" s="22"/>
    </row>
    <row r="35" spans="1:16" ht="39" customHeight="1" x14ac:dyDescent="0.15">
      <c r="A35" s="22"/>
      <c r="B35" s="35"/>
      <c r="C35" s="1181" t="s">
        <v>541</v>
      </c>
      <c r="D35" s="1182"/>
      <c r="E35" s="1183"/>
      <c r="F35" s="36">
        <v>3.93</v>
      </c>
      <c r="G35" s="37">
        <v>3.6</v>
      </c>
      <c r="H35" s="37">
        <v>3.64</v>
      </c>
      <c r="I35" s="37">
        <v>3.43</v>
      </c>
      <c r="J35" s="38">
        <v>4.46</v>
      </c>
      <c r="K35" s="22"/>
      <c r="L35" s="22"/>
      <c r="M35" s="22"/>
      <c r="N35" s="22"/>
      <c r="O35" s="22"/>
      <c r="P35" s="22"/>
    </row>
    <row r="36" spans="1:16" ht="39" customHeight="1" x14ac:dyDescent="0.15">
      <c r="A36" s="22"/>
      <c r="B36" s="35"/>
      <c r="C36" s="1181" t="s">
        <v>542</v>
      </c>
      <c r="D36" s="1182"/>
      <c r="E36" s="1183"/>
      <c r="F36" s="36">
        <v>2.36</v>
      </c>
      <c r="G36" s="37">
        <v>2.69</v>
      </c>
      <c r="H36" s="37">
        <v>3.04</v>
      </c>
      <c r="I36" s="37">
        <v>3.65</v>
      </c>
      <c r="J36" s="38">
        <v>4.1399999999999997</v>
      </c>
      <c r="K36" s="22"/>
      <c r="L36" s="22"/>
      <c r="M36" s="22"/>
      <c r="N36" s="22"/>
      <c r="O36" s="22"/>
      <c r="P36" s="22"/>
    </row>
    <row r="37" spans="1:16" ht="39" customHeight="1" x14ac:dyDescent="0.15">
      <c r="A37" s="22"/>
      <c r="B37" s="35"/>
      <c r="C37" s="1181" t="s">
        <v>543</v>
      </c>
      <c r="D37" s="1182"/>
      <c r="E37" s="1183"/>
      <c r="F37" s="36">
        <v>1.02</v>
      </c>
      <c r="G37" s="37">
        <v>0.3</v>
      </c>
      <c r="H37" s="37">
        <v>0.46</v>
      </c>
      <c r="I37" s="37">
        <v>2.34</v>
      </c>
      <c r="J37" s="38">
        <v>3.01</v>
      </c>
      <c r="K37" s="22"/>
      <c r="L37" s="22"/>
      <c r="M37" s="22"/>
      <c r="N37" s="22"/>
      <c r="O37" s="22"/>
      <c r="P37" s="22"/>
    </row>
    <row r="38" spans="1:16" ht="39" customHeight="1" x14ac:dyDescent="0.15">
      <c r="A38" s="22"/>
      <c r="B38" s="35"/>
      <c r="C38" s="1181" t="s">
        <v>544</v>
      </c>
      <c r="D38" s="1182"/>
      <c r="E38" s="1183"/>
      <c r="F38" s="36">
        <v>3.64</v>
      </c>
      <c r="G38" s="37">
        <v>3.67</v>
      </c>
      <c r="H38" s="37">
        <v>3.68</v>
      </c>
      <c r="I38" s="37">
        <v>2.81</v>
      </c>
      <c r="J38" s="38">
        <v>2.5499999999999998</v>
      </c>
      <c r="K38" s="22"/>
      <c r="L38" s="22"/>
      <c r="M38" s="22"/>
      <c r="N38" s="22"/>
      <c r="O38" s="22"/>
      <c r="P38" s="22"/>
    </row>
    <row r="39" spans="1:16" ht="39" customHeight="1" x14ac:dyDescent="0.15">
      <c r="A39" s="22"/>
      <c r="B39" s="35"/>
      <c r="C39" s="1181" t="s">
        <v>545</v>
      </c>
      <c r="D39" s="1182"/>
      <c r="E39" s="1183"/>
      <c r="F39" s="36">
        <v>2.0499999999999998</v>
      </c>
      <c r="G39" s="37">
        <v>2.67</v>
      </c>
      <c r="H39" s="37">
        <v>1.98</v>
      </c>
      <c r="I39" s="37">
        <v>0.6</v>
      </c>
      <c r="J39" s="38">
        <v>0.96</v>
      </c>
      <c r="K39" s="22"/>
      <c r="L39" s="22"/>
      <c r="M39" s="22"/>
      <c r="N39" s="22"/>
      <c r="O39" s="22"/>
      <c r="P39" s="22"/>
    </row>
    <row r="40" spans="1:16" ht="39" customHeight="1" x14ac:dyDescent="0.15">
      <c r="A40" s="22"/>
      <c r="B40" s="35"/>
      <c r="C40" s="1181" t="s">
        <v>546</v>
      </c>
      <c r="D40" s="1182"/>
      <c r="E40" s="1183"/>
      <c r="F40" s="36">
        <v>0.08</v>
      </c>
      <c r="G40" s="37">
        <v>0.05</v>
      </c>
      <c r="H40" s="37">
        <v>0.04</v>
      </c>
      <c r="I40" s="37">
        <v>0.04</v>
      </c>
      <c r="J40" s="38">
        <v>0.06</v>
      </c>
      <c r="K40" s="22"/>
      <c r="L40" s="22"/>
      <c r="M40" s="22"/>
      <c r="N40" s="22"/>
      <c r="O40" s="22"/>
      <c r="P40" s="22"/>
    </row>
    <row r="41" spans="1:16" ht="39" customHeight="1" x14ac:dyDescent="0.15">
      <c r="A41" s="22"/>
      <c r="B41" s="35"/>
      <c r="C41" s="1181" t="s">
        <v>547</v>
      </c>
      <c r="D41" s="1182"/>
      <c r="E41" s="1183"/>
      <c r="F41" s="36">
        <v>0.01</v>
      </c>
      <c r="G41" s="37">
        <v>0.01</v>
      </c>
      <c r="H41" s="37">
        <v>0.03</v>
      </c>
      <c r="I41" s="37">
        <v>0.03</v>
      </c>
      <c r="J41" s="38">
        <v>0.06</v>
      </c>
      <c r="K41" s="22"/>
      <c r="L41" s="22"/>
      <c r="M41" s="22"/>
      <c r="N41" s="22"/>
      <c r="O41" s="22"/>
      <c r="P41" s="22"/>
    </row>
    <row r="42" spans="1:16" ht="39" customHeight="1" x14ac:dyDescent="0.15">
      <c r="A42" s="22"/>
      <c r="B42" s="39"/>
      <c r="C42" s="1181" t="s">
        <v>548</v>
      </c>
      <c r="D42" s="1182"/>
      <c r="E42" s="1183"/>
      <c r="F42" s="36" t="s">
        <v>493</v>
      </c>
      <c r="G42" s="37" t="s">
        <v>493</v>
      </c>
      <c r="H42" s="37" t="s">
        <v>493</v>
      </c>
      <c r="I42" s="37" t="s">
        <v>493</v>
      </c>
      <c r="J42" s="38" t="s">
        <v>493</v>
      </c>
      <c r="K42" s="22"/>
      <c r="L42" s="22"/>
      <c r="M42" s="22"/>
      <c r="N42" s="22"/>
      <c r="O42" s="22"/>
      <c r="P42" s="22"/>
    </row>
    <row r="43" spans="1:16" ht="39" customHeight="1" thickBot="1" x14ac:dyDescent="0.2">
      <c r="A43" s="22"/>
      <c r="B43" s="40"/>
      <c r="C43" s="1184" t="s">
        <v>549</v>
      </c>
      <c r="D43" s="1185"/>
      <c r="E43" s="1186"/>
      <c r="F43" s="41">
        <v>0.03</v>
      </c>
      <c r="G43" s="42">
        <v>0.02</v>
      </c>
      <c r="H43" s="42">
        <v>0.01</v>
      </c>
      <c r="I43" s="42">
        <v>0.02</v>
      </c>
      <c r="J43" s="43">
        <v>0.08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lYrdlPmT+GrPjI+A5BacNuv5LHZcWlW9FPLM/T8lyfjPMYFYP0Qz3SOax5c24G/NF1iNvw+UJfSWF1ZwbZ98w==" saltValue="ZvT7f/CfHFu5gmq444yV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31" zoomScaleNormal="100" zoomScaleSheetLayoutView="55" workbookViewId="0">
      <selection activeCell="R54" sqref="R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507</v>
      </c>
      <c r="L45" s="60">
        <v>492</v>
      </c>
      <c r="M45" s="60">
        <v>548</v>
      </c>
      <c r="N45" s="60">
        <v>609</v>
      </c>
      <c r="O45" s="61">
        <v>641</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493</v>
      </c>
      <c r="L46" s="64" t="s">
        <v>493</v>
      </c>
      <c r="M46" s="64" t="s">
        <v>493</v>
      </c>
      <c r="N46" s="64" t="s">
        <v>493</v>
      </c>
      <c r="O46" s="65" t="s">
        <v>493</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493</v>
      </c>
      <c r="L47" s="64" t="s">
        <v>493</v>
      </c>
      <c r="M47" s="64" t="s">
        <v>493</v>
      </c>
      <c r="N47" s="64" t="s">
        <v>493</v>
      </c>
      <c r="O47" s="65" t="s">
        <v>493</v>
      </c>
      <c r="P47" s="48"/>
      <c r="Q47" s="48"/>
      <c r="R47" s="48"/>
      <c r="S47" s="48"/>
      <c r="T47" s="48"/>
      <c r="U47" s="48"/>
    </row>
    <row r="48" spans="1:21" ht="30.75" customHeight="1" x14ac:dyDescent="0.15">
      <c r="A48" s="48"/>
      <c r="B48" s="1214"/>
      <c r="C48" s="1215"/>
      <c r="D48" s="62"/>
      <c r="E48" s="1191" t="s">
        <v>13</v>
      </c>
      <c r="F48" s="1191"/>
      <c r="G48" s="1191"/>
      <c r="H48" s="1191"/>
      <c r="I48" s="1191"/>
      <c r="J48" s="1192"/>
      <c r="K48" s="63">
        <v>407</v>
      </c>
      <c r="L48" s="64">
        <v>404</v>
      </c>
      <c r="M48" s="64">
        <v>419</v>
      </c>
      <c r="N48" s="64">
        <v>416</v>
      </c>
      <c r="O48" s="65">
        <v>417</v>
      </c>
      <c r="P48" s="48"/>
      <c r="Q48" s="48"/>
      <c r="R48" s="48"/>
      <c r="S48" s="48"/>
      <c r="T48" s="48"/>
      <c r="U48" s="48"/>
    </row>
    <row r="49" spans="1:21" ht="30.75" customHeight="1" x14ac:dyDescent="0.15">
      <c r="A49" s="48"/>
      <c r="B49" s="1214"/>
      <c r="C49" s="1215"/>
      <c r="D49" s="62"/>
      <c r="E49" s="1191" t="s">
        <v>14</v>
      </c>
      <c r="F49" s="1191"/>
      <c r="G49" s="1191"/>
      <c r="H49" s="1191"/>
      <c r="I49" s="1191"/>
      <c r="J49" s="1192"/>
      <c r="K49" s="63">
        <v>13</v>
      </c>
      <c r="L49" s="64">
        <v>16</v>
      </c>
      <c r="M49" s="64">
        <v>14</v>
      </c>
      <c r="N49" s="64">
        <v>16</v>
      </c>
      <c r="O49" s="65">
        <v>16</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493</v>
      </c>
      <c r="L50" s="64" t="s">
        <v>493</v>
      </c>
      <c r="M50" s="64" t="s">
        <v>493</v>
      </c>
      <c r="N50" s="64" t="s">
        <v>493</v>
      </c>
      <c r="O50" s="65" t="s">
        <v>493</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583</v>
      </c>
      <c r="L52" s="64">
        <v>574</v>
      </c>
      <c r="M52" s="64">
        <v>596</v>
      </c>
      <c r="N52" s="64">
        <v>612</v>
      </c>
      <c r="O52" s="65">
        <v>646</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344</v>
      </c>
      <c r="L53" s="69">
        <v>338</v>
      </c>
      <c r="M53" s="69">
        <v>385</v>
      </c>
      <c r="N53" s="69">
        <v>429</v>
      </c>
      <c r="O53" s="70">
        <v>428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571</v>
      </c>
      <c r="L58" s="84" t="s">
        <v>571</v>
      </c>
      <c r="M58" s="84" t="s">
        <v>571</v>
      </c>
      <c r="N58" s="84" t="s">
        <v>571</v>
      </c>
      <c r="O58" s="85" t="s">
        <v>571</v>
      </c>
    </row>
    <row r="59" spans="1:21" ht="31.5" customHeight="1" x14ac:dyDescent="0.15">
      <c r="B59" s="1199"/>
      <c r="C59" s="1200"/>
      <c r="D59" s="1206" t="s">
        <v>26</v>
      </c>
      <c r="E59" s="1207"/>
      <c r="F59" s="1207"/>
      <c r="G59" s="1207"/>
      <c r="H59" s="1207"/>
      <c r="I59" s="1207"/>
      <c r="J59" s="1208"/>
      <c r="K59" s="86" t="s">
        <v>571</v>
      </c>
      <c r="L59" s="87" t="s">
        <v>571</v>
      </c>
      <c r="M59" s="87" t="s">
        <v>571</v>
      </c>
      <c r="N59" s="87" t="s">
        <v>571</v>
      </c>
      <c r="O59" s="363" t="s">
        <v>571</v>
      </c>
    </row>
    <row r="60" spans="1:21" ht="31.5" customHeight="1" thickBot="1" x14ac:dyDescent="0.2">
      <c r="B60" s="1201"/>
      <c r="C60" s="1202"/>
      <c r="D60" s="1209" t="s">
        <v>27</v>
      </c>
      <c r="E60" s="1210"/>
      <c r="F60" s="1210"/>
      <c r="G60" s="1210"/>
      <c r="H60" s="1210"/>
      <c r="I60" s="1210"/>
      <c r="J60" s="1211"/>
      <c r="K60" s="88" t="s">
        <v>571</v>
      </c>
      <c r="L60" s="89" t="s">
        <v>571</v>
      </c>
      <c r="M60" s="89" t="s">
        <v>571</v>
      </c>
      <c r="N60" s="89" t="s">
        <v>571</v>
      </c>
      <c r="O60" s="90" t="s">
        <v>493</v>
      </c>
    </row>
    <row r="61" spans="1:21" ht="24" customHeight="1" x14ac:dyDescent="0.15">
      <c r="B61" s="91"/>
      <c r="C61" s="91"/>
      <c r="D61" s="92" t="s">
        <v>28</v>
      </c>
      <c r="E61" s="93"/>
      <c r="F61" s="93"/>
      <c r="G61" s="93"/>
      <c r="H61" s="93"/>
      <c r="I61" s="93"/>
      <c r="J61" s="93"/>
      <c r="K61" s="93"/>
      <c r="L61" s="93"/>
      <c r="M61" s="93"/>
      <c r="N61" s="93"/>
      <c r="O61" s="93"/>
    </row>
    <row r="62" spans="1:21" ht="24" customHeight="1" x14ac:dyDescent="0.15">
      <c r="B62" s="94"/>
      <c r="C62" s="94"/>
      <c r="D62" s="92" t="s">
        <v>29</v>
      </c>
      <c r="E62" s="93"/>
      <c r="F62" s="93"/>
      <c r="G62" s="93"/>
      <c r="H62" s="93"/>
      <c r="I62" s="93"/>
      <c r="J62" s="93"/>
      <c r="K62" s="93"/>
      <c r="L62" s="93"/>
      <c r="M62" s="93"/>
      <c r="N62" s="93"/>
      <c r="O62" s="93"/>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SWXM7HWC/wkbWMjNqFQ3MZypMb4uP46HHNEN8AuPhVqHzvKRk+r9z4b9QNYhCa0VERbDToLwYMtXe17hKwKlQ==" saltValue="dTfXXx2Pj6bNnDBNCcp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85" zoomScaleNormal="85" zoomScaleSheetLayoutView="100" workbookViewId="0">
      <selection activeCell="BC29" sqref="BC29"/>
    </sheetView>
  </sheetViews>
  <sheetFormatPr defaultColWidth="0" defaultRowHeight="13.5" customHeight="1" zeroHeight="1" x14ac:dyDescent="0.15"/>
  <cols>
    <col min="1" max="1" width="6.625" style="95" customWidth="1"/>
    <col min="2" max="3" width="12.625" style="95" customWidth="1"/>
    <col min="4" max="4" width="11.625" style="95" customWidth="1"/>
    <col min="5" max="8" width="10.375" style="95" customWidth="1"/>
    <col min="9" max="13" width="16.375" style="95" customWidth="1"/>
    <col min="14" max="19" width="12.625" style="95" customWidth="1"/>
    <col min="20" max="16384" width="0" style="95"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6" t="s">
        <v>7</v>
      </c>
    </row>
    <row r="40" spans="2:13" ht="27.75" customHeight="1" thickBot="1" x14ac:dyDescent="0.2">
      <c r="B40" s="97" t="s">
        <v>8</v>
      </c>
      <c r="C40" s="98"/>
      <c r="D40" s="98"/>
      <c r="E40" s="99"/>
      <c r="F40" s="99"/>
      <c r="G40" s="99"/>
      <c r="H40" s="100" t="s">
        <v>2</v>
      </c>
      <c r="I40" s="101" t="s">
        <v>532</v>
      </c>
      <c r="J40" s="102" t="s">
        <v>533</v>
      </c>
      <c r="K40" s="102" t="s">
        <v>534</v>
      </c>
      <c r="L40" s="102" t="s">
        <v>535</v>
      </c>
      <c r="M40" s="103" t="s">
        <v>536</v>
      </c>
    </row>
    <row r="41" spans="2:13" ht="27.75" customHeight="1" x14ac:dyDescent="0.15">
      <c r="B41" s="1232" t="s">
        <v>30</v>
      </c>
      <c r="C41" s="1233"/>
      <c r="D41" s="104"/>
      <c r="E41" s="1234" t="s">
        <v>31</v>
      </c>
      <c r="F41" s="1234"/>
      <c r="G41" s="1234"/>
      <c r="H41" s="1235"/>
      <c r="I41" s="354">
        <v>6163</v>
      </c>
      <c r="J41" s="355">
        <v>7344</v>
      </c>
      <c r="K41" s="355">
        <v>7477</v>
      </c>
      <c r="L41" s="355">
        <v>7940</v>
      </c>
      <c r="M41" s="356">
        <v>7818</v>
      </c>
    </row>
    <row r="42" spans="2:13" ht="27.75" customHeight="1" x14ac:dyDescent="0.15">
      <c r="B42" s="1222"/>
      <c r="C42" s="1223"/>
      <c r="D42" s="105"/>
      <c r="E42" s="1226" t="s">
        <v>32</v>
      </c>
      <c r="F42" s="1226"/>
      <c r="G42" s="1226"/>
      <c r="H42" s="1227"/>
      <c r="I42" s="357" t="s">
        <v>493</v>
      </c>
      <c r="J42" s="358" t="s">
        <v>493</v>
      </c>
      <c r="K42" s="358" t="s">
        <v>493</v>
      </c>
      <c r="L42" s="358" t="s">
        <v>493</v>
      </c>
      <c r="M42" s="359" t="s">
        <v>493</v>
      </c>
    </row>
    <row r="43" spans="2:13" ht="27.75" customHeight="1" x14ac:dyDescent="0.15">
      <c r="B43" s="1222"/>
      <c r="C43" s="1223"/>
      <c r="D43" s="105"/>
      <c r="E43" s="1226" t="s">
        <v>33</v>
      </c>
      <c r="F43" s="1226"/>
      <c r="G43" s="1226"/>
      <c r="H43" s="1227"/>
      <c r="I43" s="357">
        <v>4671</v>
      </c>
      <c r="J43" s="358">
        <v>4424</v>
      </c>
      <c r="K43" s="358">
        <v>4210</v>
      </c>
      <c r="L43" s="358">
        <v>4045</v>
      </c>
      <c r="M43" s="359">
        <v>3873</v>
      </c>
    </row>
    <row r="44" spans="2:13" ht="27.75" customHeight="1" x14ac:dyDescent="0.15">
      <c r="B44" s="1222"/>
      <c r="C44" s="1223"/>
      <c r="D44" s="105"/>
      <c r="E44" s="1226" t="s">
        <v>34</v>
      </c>
      <c r="F44" s="1226"/>
      <c r="G44" s="1226"/>
      <c r="H44" s="1227"/>
      <c r="I44" s="357">
        <v>115</v>
      </c>
      <c r="J44" s="358">
        <v>126</v>
      </c>
      <c r="K44" s="358">
        <v>169</v>
      </c>
      <c r="L44" s="358">
        <v>160</v>
      </c>
      <c r="M44" s="359">
        <v>144</v>
      </c>
    </row>
    <row r="45" spans="2:13" ht="27.75" customHeight="1" x14ac:dyDescent="0.15">
      <c r="B45" s="1222"/>
      <c r="C45" s="1223"/>
      <c r="D45" s="105"/>
      <c r="E45" s="1226" t="s">
        <v>35</v>
      </c>
      <c r="F45" s="1226"/>
      <c r="G45" s="1226"/>
      <c r="H45" s="1227"/>
      <c r="I45" s="357">
        <v>468</v>
      </c>
      <c r="J45" s="358">
        <v>425</v>
      </c>
      <c r="K45" s="358">
        <v>404</v>
      </c>
      <c r="L45" s="358">
        <v>366</v>
      </c>
      <c r="M45" s="359">
        <v>352</v>
      </c>
    </row>
    <row r="46" spans="2:13" ht="27.75" customHeight="1" x14ac:dyDescent="0.15">
      <c r="B46" s="1222"/>
      <c r="C46" s="1223"/>
      <c r="D46" s="106"/>
      <c r="E46" s="1226" t="s">
        <v>36</v>
      </c>
      <c r="F46" s="1226"/>
      <c r="G46" s="1226"/>
      <c r="H46" s="1227"/>
      <c r="I46" s="357" t="s">
        <v>493</v>
      </c>
      <c r="J46" s="358" t="s">
        <v>493</v>
      </c>
      <c r="K46" s="358" t="s">
        <v>493</v>
      </c>
      <c r="L46" s="358" t="s">
        <v>493</v>
      </c>
      <c r="M46" s="359" t="s">
        <v>493</v>
      </c>
    </row>
    <row r="47" spans="2:13" ht="27.75" customHeight="1" x14ac:dyDescent="0.15">
      <c r="B47" s="1222"/>
      <c r="C47" s="1223"/>
      <c r="D47" s="107"/>
      <c r="E47" s="1236" t="s">
        <v>37</v>
      </c>
      <c r="F47" s="1237"/>
      <c r="G47" s="1237"/>
      <c r="H47" s="1238"/>
      <c r="I47" s="357" t="s">
        <v>493</v>
      </c>
      <c r="J47" s="358" t="s">
        <v>493</v>
      </c>
      <c r="K47" s="358" t="s">
        <v>493</v>
      </c>
      <c r="L47" s="358" t="s">
        <v>493</v>
      </c>
      <c r="M47" s="359" t="s">
        <v>493</v>
      </c>
    </row>
    <row r="48" spans="2:13" ht="27.75" customHeight="1" x14ac:dyDescent="0.15">
      <c r="B48" s="1222"/>
      <c r="C48" s="1223"/>
      <c r="D48" s="105"/>
      <c r="E48" s="1226" t="s">
        <v>38</v>
      </c>
      <c r="F48" s="1226"/>
      <c r="G48" s="1226"/>
      <c r="H48" s="1227"/>
      <c r="I48" s="357" t="s">
        <v>493</v>
      </c>
      <c r="J48" s="358" t="s">
        <v>493</v>
      </c>
      <c r="K48" s="358" t="s">
        <v>493</v>
      </c>
      <c r="L48" s="358" t="s">
        <v>493</v>
      </c>
      <c r="M48" s="359" t="s">
        <v>493</v>
      </c>
    </row>
    <row r="49" spans="2:13" ht="27.75" customHeight="1" x14ac:dyDescent="0.15">
      <c r="B49" s="1224"/>
      <c r="C49" s="1225"/>
      <c r="D49" s="105"/>
      <c r="E49" s="1226" t="s">
        <v>39</v>
      </c>
      <c r="F49" s="1226"/>
      <c r="G49" s="1226"/>
      <c r="H49" s="1227"/>
      <c r="I49" s="357" t="s">
        <v>493</v>
      </c>
      <c r="J49" s="358" t="s">
        <v>493</v>
      </c>
      <c r="K49" s="358" t="s">
        <v>493</v>
      </c>
      <c r="L49" s="358" t="s">
        <v>493</v>
      </c>
      <c r="M49" s="359" t="s">
        <v>493</v>
      </c>
    </row>
    <row r="50" spans="2:13" ht="27.75" customHeight="1" x14ac:dyDescent="0.15">
      <c r="B50" s="1220" t="s">
        <v>40</v>
      </c>
      <c r="C50" s="1221"/>
      <c r="D50" s="108"/>
      <c r="E50" s="1226" t="s">
        <v>41</v>
      </c>
      <c r="F50" s="1226"/>
      <c r="G50" s="1226"/>
      <c r="H50" s="1227"/>
      <c r="I50" s="357">
        <v>1812</v>
      </c>
      <c r="J50" s="358">
        <v>1753</v>
      </c>
      <c r="K50" s="358">
        <v>2107</v>
      </c>
      <c r="L50" s="358">
        <v>2297</v>
      </c>
      <c r="M50" s="359">
        <v>2374</v>
      </c>
    </row>
    <row r="51" spans="2:13" ht="27.75" customHeight="1" x14ac:dyDescent="0.15">
      <c r="B51" s="1222"/>
      <c r="C51" s="1223"/>
      <c r="D51" s="105"/>
      <c r="E51" s="1226" t="s">
        <v>42</v>
      </c>
      <c r="F51" s="1226"/>
      <c r="G51" s="1226"/>
      <c r="H51" s="1227"/>
      <c r="I51" s="357" t="s">
        <v>493</v>
      </c>
      <c r="J51" s="358" t="s">
        <v>493</v>
      </c>
      <c r="K51" s="358" t="s">
        <v>493</v>
      </c>
      <c r="L51" s="358" t="s">
        <v>493</v>
      </c>
      <c r="M51" s="359" t="s">
        <v>493</v>
      </c>
    </row>
    <row r="52" spans="2:13" ht="27.75" customHeight="1" x14ac:dyDescent="0.15">
      <c r="B52" s="1224"/>
      <c r="C52" s="1225"/>
      <c r="D52" s="105"/>
      <c r="E52" s="1226" t="s">
        <v>43</v>
      </c>
      <c r="F52" s="1226"/>
      <c r="G52" s="1226"/>
      <c r="H52" s="1227"/>
      <c r="I52" s="357">
        <v>6949</v>
      </c>
      <c r="J52" s="358">
        <v>7505</v>
      </c>
      <c r="K52" s="358">
        <v>7425</v>
      </c>
      <c r="L52" s="358">
        <v>7495</v>
      </c>
      <c r="M52" s="359">
        <v>7157</v>
      </c>
    </row>
    <row r="53" spans="2:13" ht="27.75" customHeight="1" thickBot="1" x14ac:dyDescent="0.2">
      <c r="B53" s="1228" t="s">
        <v>19</v>
      </c>
      <c r="C53" s="1229"/>
      <c r="D53" s="109"/>
      <c r="E53" s="1230" t="s">
        <v>44</v>
      </c>
      <c r="F53" s="1230"/>
      <c r="G53" s="1230"/>
      <c r="H53" s="1231"/>
      <c r="I53" s="360">
        <v>2657</v>
      </c>
      <c r="J53" s="361">
        <v>3062</v>
      </c>
      <c r="K53" s="361">
        <v>2729</v>
      </c>
      <c r="L53" s="361">
        <v>2719</v>
      </c>
      <c r="M53" s="362">
        <v>2656</v>
      </c>
    </row>
    <row r="54" spans="2:13" ht="27.75" customHeight="1" x14ac:dyDescent="0.15">
      <c r="B54" s="110"/>
      <c r="C54" s="111"/>
      <c r="D54" s="111"/>
      <c r="E54" s="112"/>
      <c r="F54" s="112"/>
      <c r="G54" s="112"/>
      <c r="H54" s="112"/>
      <c r="I54" s="113"/>
      <c r="J54" s="113"/>
      <c r="K54" s="113"/>
      <c r="L54" s="113"/>
      <c r="M54" s="113"/>
    </row>
    <row r="55" spans="2:13" x14ac:dyDescent="0.15"/>
  </sheetData>
  <sheetProtection algorithmName="SHA-512" hashValue="GvjUmZFGF9RhVQd00yVZaZD4q8t56MXf9bk/Z13G4Ynr8lL5eubSSF/9UwmiL5j3Hg/V0WBATEm9JuN6uNv7VA==" saltValue="wve4iXdIToU+EXptZA6J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3" zoomScale="85" zoomScaleNormal="85" zoomScaleSheetLayoutView="100" workbookViewId="0">
      <selection activeCell="BC29" sqref="BC2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4" t="s">
        <v>45</v>
      </c>
    </row>
    <row r="54" spans="2:8" ht="29.25" customHeight="1" thickBot="1" x14ac:dyDescent="0.25">
      <c r="B54" s="115" t="s">
        <v>1</v>
      </c>
      <c r="C54" s="116"/>
      <c r="D54" s="116"/>
      <c r="E54" s="117" t="s">
        <v>2</v>
      </c>
      <c r="F54" s="118" t="s">
        <v>534</v>
      </c>
      <c r="G54" s="118" t="s">
        <v>535</v>
      </c>
      <c r="H54" s="119" t="s">
        <v>536</v>
      </c>
    </row>
    <row r="55" spans="2:8" ht="52.5" customHeight="1" x14ac:dyDescent="0.15">
      <c r="B55" s="120"/>
      <c r="C55" s="1247" t="s">
        <v>46</v>
      </c>
      <c r="D55" s="1247"/>
      <c r="E55" s="1248"/>
      <c r="F55" s="121">
        <v>534</v>
      </c>
      <c r="G55" s="121">
        <v>688</v>
      </c>
      <c r="H55" s="122">
        <v>743</v>
      </c>
    </row>
    <row r="56" spans="2:8" ht="52.5" customHeight="1" x14ac:dyDescent="0.15">
      <c r="B56" s="123"/>
      <c r="C56" s="1249" t="s">
        <v>47</v>
      </c>
      <c r="D56" s="1249"/>
      <c r="E56" s="1250"/>
      <c r="F56" s="124">
        <v>346</v>
      </c>
      <c r="G56" s="124">
        <v>346</v>
      </c>
      <c r="H56" s="125">
        <v>362</v>
      </c>
    </row>
    <row r="57" spans="2:8" ht="53.25" customHeight="1" x14ac:dyDescent="0.15">
      <c r="B57" s="123"/>
      <c r="C57" s="1251" t="s">
        <v>48</v>
      </c>
      <c r="D57" s="1251"/>
      <c r="E57" s="1252"/>
      <c r="F57" s="126">
        <v>889</v>
      </c>
      <c r="G57" s="126">
        <v>789</v>
      </c>
      <c r="H57" s="127">
        <v>794</v>
      </c>
    </row>
    <row r="58" spans="2:8" ht="45.75" customHeight="1" x14ac:dyDescent="0.15">
      <c r="B58" s="128"/>
      <c r="C58" s="1239" t="s">
        <v>49</v>
      </c>
      <c r="D58" s="1240"/>
      <c r="E58" s="1241"/>
      <c r="F58" s="129" t="s">
        <v>570</v>
      </c>
      <c r="G58" s="129" t="s">
        <v>570</v>
      </c>
      <c r="H58" s="130" t="s">
        <v>561</v>
      </c>
    </row>
    <row r="59" spans="2:8" ht="45.75" customHeight="1" x14ac:dyDescent="0.15">
      <c r="B59" s="128"/>
      <c r="C59" s="1239" t="s">
        <v>50</v>
      </c>
      <c r="D59" s="1240"/>
      <c r="E59" s="1241"/>
      <c r="F59" s="129" t="s">
        <v>566</v>
      </c>
      <c r="G59" s="129" t="s">
        <v>566</v>
      </c>
      <c r="H59" s="130" t="s">
        <v>562</v>
      </c>
    </row>
    <row r="60" spans="2:8" ht="45.75" customHeight="1" x14ac:dyDescent="0.15">
      <c r="B60" s="128"/>
      <c r="C60" s="1239" t="s">
        <v>50</v>
      </c>
      <c r="D60" s="1240"/>
      <c r="E60" s="1241"/>
      <c r="F60" s="129" t="s">
        <v>567</v>
      </c>
      <c r="G60" s="129" t="s">
        <v>567</v>
      </c>
      <c r="H60" s="130" t="s">
        <v>563</v>
      </c>
    </row>
    <row r="61" spans="2:8" ht="45.75" customHeight="1" x14ac:dyDescent="0.15">
      <c r="B61" s="128"/>
      <c r="C61" s="1239" t="s">
        <v>50</v>
      </c>
      <c r="D61" s="1240"/>
      <c r="E61" s="1241"/>
      <c r="F61" s="129" t="s">
        <v>568</v>
      </c>
      <c r="G61" s="129" t="s">
        <v>568</v>
      </c>
      <c r="H61" s="130" t="s">
        <v>564</v>
      </c>
    </row>
    <row r="62" spans="2:8" ht="45.75" customHeight="1" thickBot="1" x14ac:dyDescent="0.2">
      <c r="B62" s="131"/>
      <c r="C62" s="1242" t="s">
        <v>50</v>
      </c>
      <c r="D62" s="1243"/>
      <c r="E62" s="1244"/>
      <c r="F62" s="132" t="s">
        <v>569</v>
      </c>
      <c r="G62" s="132" t="s">
        <v>569</v>
      </c>
      <c r="H62" s="133" t="s">
        <v>565</v>
      </c>
    </row>
    <row r="63" spans="2:8" ht="52.5" customHeight="1" thickBot="1" x14ac:dyDescent="0.2">
      <c r="B63" s="134"/>
      <c r="C63" s="1245" t="s">
        <v>51</v>
      </c>
      <c r="D63" s="1245"/>
      <c r="E63" s="1246"/>
      <c r="F63" s="135">
        <v>1768</v>
      </c>
      <c r="G63" s="135">
        <v>1822</v>
      </c>
      <c r="H63" s="136">
        <v>1898</v>
      </c>
    </row>
    <row r="64" spans="2:8" x14ac:dyDescent="0.15"/>
  </sheetData>
  <sheetProtection algorithmName="SHA-512" hashValue="9W8j/fCpAExwJfNy4nfy9m6JfQpjueVcdGJMd2p89IR38QKMdWB9aOO/Tw9a7kvkDUkGEln1VcS7pSCLd08mxg==" saltValue="lrL3NJf3l0aJB1h5Kss3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2C8C-D2A1-4C12-8D8C-19681DE2E519}">
  <sheetPr>
    <pageSetUpPr fitToPage="1"/>
  </sheetPr>
  <dimension ref="A1:DE85"/>
  <sheetViews>
    <sheetView showGridLines="0" tabSelected="1" topLeftCell="A16" zoomScaleNormal="100" zoomScaleSheetLayoutView="55" workbookViewId="0">
      <selection activeCell="AN65" sqref="AN65:DC69"/>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8"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8"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8"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8"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8"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8"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8"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8"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8"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8"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8"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8"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8"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8"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8"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580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577</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581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576</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532</v>
      </c>
      <c r="BQ50" s="1255"/>
      <c r="BR50" s="1255"/>
      <c r="BS50" s="1255"/>
      <c r="BT50" s="1255"/>
      <c r="BU50" s="1255"/>
      <c r="BV50" s="1255"/>
      <c r="BW50" s="1255"/>
      <c r="BX50" s="1255" t="s">
        <v>533</v>
      </c>
      <c r="BY50" s="1255"/>
      <c r="BZ50" s="1255"/>
      <c r="CA50" s="1255"/>
      <c r="CB50" s="1255"/>
      <c r="CC50" s="1255"/>
      <c r="CD50" s="1255"/>
      <c r="CE50" s="1255"/>
      <c r="CF50" s="1255" t="s">
        <v>534</v>
      </c>
      <c r="CG50" s="1255"/>
      <c r="CH50" s="1255"/>
      <c r="CI50" s="1255"/>
      <c r="CJ50" s="1255"/>
      <c r="CK50" s="1255"/>
      <c r="CL50" s="1255"/>
      <c r="CM50" s="1255"/>
      <c r="CN50" s="1255" t="s">
        <v>535</v>
      </c>
      <c r="CO50" s="1255"/>
      <c r="CP50" s="1255"/>
      <c r="CQ50" s="1255"/>
      <c r="CR50" s="1255"/>
      <c r="CS50" s="1255"/>
      <c r="CT50" s="1255"/>
      <c r="CU50" s="1255"/>
      <c r="CV50" s="1255" t="s">
        <v>536</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575</v>
      </c>
      <c r="AO51" s="1256"/>
      <c r="AP51" s="1256"/>
      <c r="AQ51" s="1256"/>
      <c r="AR51" s="1256"/>
      <c r="AS51" s="1256"/>
      <c r="AT51" s="1256"/>
      <c r="AU51" s="1256"/>
      <c r="AV51" s="1256"/>
      <c r="AW51" s="1256"/>
      <c r="AX51" s="1256"/>
      <c r="AY51" s="1256"/>
      <c r="AZ51" s="1256"/>
      <c r="BA51" s="1256"/>
      <c r="BB51" s="1256" t="s">
        <v>573</v>
      </c>
      <c r="BC51" s="1256"/>
      <c r="BD51" s="1256"/>
      <c r="BE51" s="1256"/>
      <c r="BF51" s="1256"/>
      <c r="BG51" s="1256"/>
      <c r="BH51" s="1256"/>
      <c r="BI51" s="1256"/>
      <c r="BJ51" s="1256"/>
      <c r="BK51" s="1256"/>
      <c r="BL51" s="1256"/>
      <c r="BM51" s="1256"/>
      <c r="BN51" s="1256"/>
      <c r="BO51" s="1256"/>
      <c r="BP51" s="1253">
        <v>75.3</v>
      </c>
      <c r="BQ51" s="1253"/>
      <c r="BR51" s="1253"/>
      <c r="BS51" s="1253"/>
      <c r="BT51" s="1253"/>
      <c r="BU51" s="1253"/>
      <c r="BV51" s="1253"/>
      <c r="BW51" s="1253"/>
      <c r="BX51" s="1253">
        <v>84.1</v>
      </c>
      <c r="BY51" s="1253"/>
      <c r="BZ51" s="1253"/>
      <c r="CA51" s="1253"/>
      <c r="CB51" s="1253"/>
      <c r="CC51" s="1253"/>
      <c r="CD51" s="1253"/>
      <c r="CE51" s="1253"/>
      <c r="CF51" s="1253">
        <v>69.7</v>
      </c>
      <c r="CG51" s="1253"/>
      <c r="CH51" s="1253"/>
      <c r="CI51" s="1253"/>
      <c r="CJ51" s="1253"/>
      <c r="CK51" s="1253"/>
      <c r="CL51" s="1253"/>
      <c r="CM51" s="1253"/>
      <c r="CN51" s="1253">
        <v>71.400000000000006</v>
      </c>
      <c r="CO51" s="1253"/>
      <c r="CP51" s="1253"/>
      <c r="CQ51" s="1253"/>
      <c r="CR51" s="1253"/>
      <c r="CS51" s="1253"/>
      <c r="CT51" s="1253"/>
      <c r="CU51" s="1253"/>
      <c r="CV51" s="1253">
        <v>69.5</v>
      </c>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579</v>
      </c>
      <c r="BC53" s="1256"/>
      <c r="BD53" s="1256"/>
      <c r="BE53" s="1256"/>
      <c r="BF53" s="1256"/>
      <c r="BG53" s="1256"/>
      <c r="BH53" s="1256"/>
      <c r="BI53" s="1256"/>
      <c r="BJ53" s="1256"/>
      <c r="BK53" s="1256"/>
      <c r="BL53" s="1256"/>
      <c r="BM53" s="1256"/>
      <c r="BN53" s="1256"/>
      <c r="BO53" s="1256"/>
      <c r="BP53" s="1253">
        <v>64.900000000000006</v>
      </c>
      <c r="BQ53" s="1253"/>
      <c r="BR53" s="1253"/>
      <c r="BS53" s="1253"/>
      <c r="BT53" s="1253"/>
      <c r="BU53" s="1253"/>
      <c r="BV53" s="1253"/>
      <c r="BW53" s="1253"/>
      <c r="BX53" s="1253">
        <v>63.6</v>
      </c>
      <c r="BY53" s="1253"/>
      <c r="BZ53" s="1253"/>
      <c r="CA53" s="1253"/>
      <c r="CB53" s="1253"/>
      <c r="CC53" s="1253"/>
      <c r="CD53" s="1253"/>
      <c r="CE53" s="1253"/>
      <c r="CF53" s="1253">
        <v>58.2</v>
      </c>
      <c r="CG53" s="1253"/>
      <c r="CH53" s="1253"/>
      <c r="CI53" s="1253"/>
      <c r="CJ53" s="1253"/>
      <c r="CK53" s="1253"/>
      <c r="CL53" s="1253"/>
      <c r="CM53" s="1253"/>
      <c r="CN53" s="1253">
        <v>64.900000000000006</v>
      </c>
      <c r="CO53" s="1253"/>
      <c r="CP53" s="1253"/>
      <c r="CQ53" s="1253"/>
      <c r="CR53" s="1253"/>
      <c r="CS53" s="1253"/>
      <c r="CT53" s="1253"/>
      <c r="CU53" s="1253"/>
      <c r="CV53" s="1253">
        <v>66.5</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574</v>
      </c>
      <c r="AO55" s="1255"/>
      <c r="AP55" s="1255"/>
      <c r="AQ55" s="1255"/>
      <c r="AR55" s="1255"/>
      <c r="AS55" s="1255"/>
      <c r="AT55" s="1255"/>
      <c r="AU55" s="1255"/>
      <c r="AV55" s="1255"/>
      <c r="AW55" s="1255"/>
      <c r="AX55" s="1255"/>
      <c r="AY55" s="1255"/>
      <c r="AZ55" s="1255"/>
      <c r="BA55" s="1255"/>
      <c r="BB55" s="1256" t="s">
        <v>573</v>
      </c>
      <c r="BC55" s="1256"/>
      <c r="BD55" s="1256"/>
      <c r="BE55" s="1256"/>
      <c r="BF55" s="1256"/>
      <c r="BG55" s="1256"/>
      <c r="BH55" s="1256"/>
      <c r="BI55" s="1256"/>
      <c r="BJ55" s="1256"/>
      <c r="BK55" s="1256"/>
      <c r="BL55" s="1256"/>
      <c r="BM55" s="1256"/>
      <c r="BN55" s="1256"/>
      <c r="BO55" s="1256"/>
      <c r="BP55" s="1253">
        <v>43</v>
      </c>
      <c r="BQ55" s="1253"/>
      <c r="BR55" s="1253"/>
      <c r="BS55" s="1253"/>
      <c r="BT55" s="1253"/>
      <c r="BU55" s="1253"/>
      <c r="BV55" s="1253"/>
      <c r="BW55" s="1253"/>
      <c r="BX55" s="1253">
        <v>32.4</v>
      </c>
      <c r="BY55" s="1253"/>
      <c r="BZ55" s="1253"/>
      <c r="CA55" s="1253"/>
      <c r="CB55" s="1253"/>
      <c r="CC55" s="1253"/>
      <c r="CD55" s="1253"/>
      <c r="CE55" s="1253"/>
      <c r="CF55" s="1253">
        <v>20</v>
      </c>
      <c r="CG55" s="1253"/>
      <c r="CH55" s="1253"/>
      <c r="CI55" s="1253"/>
      <c r="CJ55" s="1253"/>
      <c r="CK55" s="1253"/>
      <c r="CL55" s="1253"/>
      <c r="CM55" s="1253"/>
      <c r="CN55" s="1253">
        <v>7.4</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579</v>
      </c>
      <c r="BC57" s="1256"/>
      <c r="BD57" s="1256"/>
      <c r="BE57" s="1256"/>
      <c r="BF57" s="1256"/>
      <c r="BG57" s="1256"/>
      <c r="BH57" s="1256"/>
      <c r="BI57" s="1256"/>
      <c r="BJ57" s="1256"/>
      <c r="BK57" s="1256"/>
      <c r="BL57" s="1256"/>
      <c r="BM57" s="1256"/>
      <c r="BN57" s="1256"/>
      <c r="BO57" s="1256"/>
      <c r="BP57" s="1253">
        <v>62.8</v>
      </c>
      <c r="BQ57" s="1253"/>
      <c r="BR57" s="1253"/>
      <c r="BS57" s="1253"/>
      <c r="BT57" s="1253"/>
      <c r="BU57" s="1253"/>
      <c r="BV57" s="1253"/>
      <c r="BW57" s="1253"/>
      <c r="BX57" s="1253">
        <v>64.2</v>
      </c>
      <c r="BY57" s="1253"/>
      <c r="BZ57" s="1253"/>
      <c r="CA57" s="1253"/>
      <c r="CB57" s="1253"/>
      <c r="CC57" s="1253"/>
      <c r="CD57" s="1253"/>
      <c r="CE57" s="1253"/>
      <c r="CF57" s="1253">
        <v>67</v>
      </c>
      <c r="CG57" s="1253"/>
      <c r="CH57" s="1253"/>
      <c r="CI57" s="1253"/>
      <c r="CJ57" s="1253"/>
      <c r="CK57" s="1253"/>
      <c r="CL57" s="1253"/>
      <c r="CM57" s="1253"/>
      <c r="CN57" s="1253">
        <v>67.599999999999994</v>
      </c>
      <c r="CO57" s="1253"/>
      <c r="CP57" s="1253"/>
      <c r="CQ57" s="1253"/>
      <c r="CR57" s="1253"/>
      <c r="CS57" s="1253"/>
      <c r="CT57" s="1253"/>
      <c r="CU57" s="1253"/>
      <c r="CV57" s="1253">
        <v>67.900000000000006</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578</v>
      </c>
    </row>
    <row r="64" spans="1:109" ht="13.5" x14ac:dyDescent="0.15">
      <c r="B64" s="365"/>
      <c r="G64" s="380"/>
      <c r="I64" s="382"/>
      <c r="J64" s="382"/>
      <c r="K64" s="382"/>
      <c r="L64" s="382"/>
      <c r="M64" s="382"/>
      <c r="N64" s="381"/>
      <c r="AM64" s="380"/>
      <c r="AN64" s="380" t="s">
        <v>577</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582</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576</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532</v>
      </c>
      <c r="BQ72" s="1255"/>
      <c r="BR72" s="1255"/>
      <c r="BS72" s="1255"/>
      <c r="BT72" s="1255"/>
      <c r="BU72" s="1255"/>
      <c r="BV72" s="1255"/>
      <c r="BW72" s="1255"/>
      <c r="BX72" s="1255" t="s">
        <v>533</v>
      </c>
      <c r="BY72" s="1255"/>
      <c r="BZ72" s="1255"/>
      <c r="CA72" s="1255"/>
      <c r="CB72" s="1255"/>
      <c r="CC72" s="1255"/>
      <c r="CD72" s="1255"/>
      <c r="CE72" s="1255"/>
      <c r="CF72" s="1255" t="s">
        <v>534</v>
      </c>
      <c r="CG72" s="1255"/>
      <c r="CH72" s="1255"/>
      <c r="CI72" s="1255"/>
      <c r="CJ72" s="1255"/>
      <c r="CK72" s="1255"/>
      <c r="CL72" s="1255"/>
      <c r="CM72" s="1255"/>
      <c r="CN72" s="1255" t="s">
        <v>535</v>
      </c>
      <c r="CO72" s="1255"/>
      <c r="CP72" s="1255"/>
      <c r="CQ72" s="1255"/>
      <c r="CR72" s="1255"/>
      <c r="CS72" s="1255"/>
      <c r="CT72" s="1255"/>
      <c r="CU72" s="1255"/>
      <c r="CV72" s="1255" t="s">
        <v>536</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575</v>
      </c>
      <c r="AO73" s="1256"/>
      <c r="AP73" s="1256"/>
      <c r="AQ73" s="1256"/>
      <c r="AR73" s="1256"/>
      <c r="AS73" s="1256"/>
      <c r="AT73" s="1256"/>
      <c r="AU73" s="1256"/>
      <c r="AV73" s="1256"/>
      <c r="AW73" s="1256"/>
      <c r="AX73" s="1256"/>
      <c r="AY73" s="1256"/>
      <c r="AZ73" s="1256"/>
      <c r="BA73" s="1256"/>
      <c r="BB73" s="1256" t="s">
        <v>573</v>
      </c>
      <c r="BC73" s="1256"/>
      <c r="BD73" s="1256"/>
      <c r="BE73" s="1256"/>
      <c r="BF73" s="1256"/>
      <c r="BG73" s="1256"/>
      <c r="BH73" s="1256"/>
      <c r="BI73" s="1256"/>
      <c r="BJ73" s="1256"/>
      <c r="BK73" s="1256"/>
      <c r="BL73" s="1256"/>
      <c r="BM73" s="1256"/>
      <c r="BN73" s="1256"/>
      <c r="BO73" s="1256"/>
      <c r="BP73" s="1253">
        <v>75.3</v>
      </c>
      <c r="BQ73" s="1253"/>
      <c r="BR73" s="1253"/>
      <c r="BS73" s="1253"/>
      <c r="BT73" s="1253"/>
      <c r="BU73" s="1253"/>
      <c r="BV73" s="1253"/>
      <c r="BW73" s="1253"/>
      <c r="BX73" s="1253">
        <v>84.1</v>
      </c>
      <c r="BY73" s="1253"/>
      <c r="BZ73" s="1253"/>
      <c r="CA73" s="1253"/>
      <c r="CB73" s="1253"/>
      <c r="CC73" s="1253"/>
      <c r="CD73" s="1253"/>
      <c r="CE73" s="1253"/>
      <c r="CF73" s="1253">
        <v>69.7</v>
      </c>
      <c r="CG73" s="1253"/>
      <c r="CH73" s="1253"/>
      <c r="CI73" s="1253"/>
      <c r="CJ73" s="1253"/>
      <c r="CK73" s="1253"/>
      <c r="CL73" s="1253"/>
      <c r="CM73" s="1253"/>
      <c r="CN73" s="1253">
        <v>71.400000000000006</v>
      </c>
      <c r="CO73" s="1253"/>
      <c r="CP73" s="1253"/>
      <c r="CQ73" s="1253"/>
      <c r="CR73" s="1253"/>
      <c r="CS73" s="1253"/>
      <c r="CT73" s="1253"/>
      <c r="CU73" s="1253"/>
      <c r="CV73" s="1253">
        <v>69.5</v>
      </c>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572</v>
      </c>
      <c r="BC75" s="1256"/>
      <c r="BD75" s="1256"/>
      <c r="BE75" s="1256"/>
      <c r="BF75" s="1256"/>
      <c r="BG75" s="1256"/>
      <c r="BH75" s="1256"/>
      <c r="BI75" s="1256"/>
      <c r="BJ75" s="1256"/>
      <c r="BK75" s="1256"/>
      <c r="BL75" s="1256"/>
      <c r="BM75" s="1256"/>
      <c r="BN75" s="1256"/>
      <c r="BO75" s="1256"/>
      <c r="BP75" s="1253">
        <v>10.4</v>
      </c>
      <c r="BQ75" s="1253"/>
      <c r="BR75" s="1253"/>
      <c r="BS75" s="1253"/>
      <c r="BT75" s="1253"/>
      <c r="BU75" s="1253"/>
      <c r="BV75" s="1253"/>
      <c r="BW75" s="1253"/>
      <c r="BX75" s="1253">
        <v>9.8000000000000007</v>
      </c>
      <c r="BY75" s="1253"/>
      <c r="BZ75" s="1253"/>
      <c r="CA75" s="1253"/>
      <c r="CB75" s="1253"/>
      <c r="CC75" s="1253"/>
      <c r="CD75" s="1253"/>
      <c r="CE75" s="1253"/>
      <c r="CF75" s="1253">
        <v>9.6</v>
      </c>
      <c r="CG75" s="1253"/>
      <c r="CH75" s="1253"/>
      <c r="CI75" s="1253"/>
      <c r="CJ75" s="1253"/>
      <c r="CK75" s="1253"/>
      <c r="CL75" s="1253"/>
      <c r="CM75" s="1253"/>
      <c r="CN75" s="1253">
        <v>10.1</v>
      </c>
      <c r="CO75" s="1253"/>
      <c r="CP75" s="1253"/>
      <c r="CQ75" s="1253"/>
      <c r="CR75" s="1253"/>
      <c r="CS75" s="1253"/>
      <c r="CT75" s="1253"/>
      <c r="CU75" s="1253"/>
      <c r="CV75" s="1253">
        <v>10.6</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574</v>
      </c>
      <c r="AO77" s="1255"/>
      <c r="AP77" s="1255"/>
      <c r="AQ77" s="1255"/>
      <c r="AR77" s="1255"/>
      <c r="AS77" s="1255"/>
      <c r="AT77" s="1255"/>
      <c r="AU77" s="1255"/>
      <c r="AV77" s="1255"/>
      <c r="AW77" s="1255"/>
      <c r="AX77" s="1255"/>
      <c r="AY77" s="1255"/>
      <c r="AZ77" s="1255"/>
      <c r="BA77" s="1255"/>
      <c r="BB77" s="1256" t="s">
        <v>573</v>
      </c>
      <c r="BC77" s="1256"/>
      <c r="BD77" s="1256"/>
      <c r="BE77" s="1256"/>
      <c r="BF77" s="1256"/>
      <c r="BG77" s="1256"/>
      <c r="BH77" s="1256"/>
      <c r="BI77" s="1256"/>
      <c r="BJ77" s="1256"/>
      <c r="BK77" s="1256"/>
      <c r="BL77" s="1256"/>
      <c r="BM77" s="1256"/>
      <c r="BN77" s="1256"/>
      <c r="BO77" s="1256"/>
      <c r="BP77" s="1253">
        <v>43</v>
      </c>
      <c r="BQ77" s="1253"/>
      <c r="BR77" s="1253"/>
      <c r="BS77" s="1253"/>
      <c r="BT77" s="1253"/>
      <c r="BU77" s="1253"/>
      <c r="BV77" s="1253"/>
      <c r="BW77" s="1253"/>
      <c r="BX77" s="1253">
        <v>32.4</v>
      </c>
      <c r="BY77" s="1253"/>
      <c r="BZ77" s="1253"/>
      <c r="CA77" s="1253"/>
      <c r="CB77" s="1253"/>
      <c r="CC77" s="1253"/>
      <c r="CD77" s="1253"/>
      <c r="CE77" s="1253"/>
      <c r="CF77" s="1253">
        <v>20</v>
      </c>
      <c r="CG77" s="1253"/>
      <c r="CH77" s="1253"/>
      <c r="CI77" s="1253"/>
      <c r="CJ77" s="1253"/>
      <c r="CK77" s="1253"/>
      <c r="CL77" s="1253"/>
      <c r="CM77" s="1253"/>
      <c r="CN77" s="1253">
        <v>7.4</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572</v>
      </c>
      <c r="BC79" s="1256"/>
      <c r="BD79" s="1256"/>
      <c r="BE79" s="1256"/>
      <c r="BF79" s="1256"/>
      <c r="BG79" s="1256"/>
      <c r="BH79" s="1256"/>
      <c r="BI79" s="1256"/>
      <c r="BJ79" s="1256"/>
      <c r="BK79" s="1256"/>
      <c r="BL79" s="1256"/>
      <c r="BM79" s="1256"/>
      <c r="BN79" s="1256"/>
      <c r="BO79" s="1256"/>
      <c r="BP79" s="1253">
        <v>9.9</v>
      </c>
      <c r="BQ79" s="1253"/>
      <c r="BR79" s="1253"/>
      <c r="BS79" s="1253"/>
      <c r="BT79" s="1253"/>
      <c r="BU79" s="1253"/>
      <c r="BV79" s="1253"/>
      <c r="BW79" s="1253"/>
      <c r="BX79" s="1253">
        <v>9.5</v>
      </c>
      <c r="BY79" s="1253"/>
      <c r="BZ79" s="1253"/>
      <c r="CA79" s="1253"/>
      <c r="CB79" s="1253"/>
      <c r="CC79" s="1253"/>
      <c r="CD79" s="1253"/>
      <c r="CE79" s="1253"/>
      <c r="CF79" s="1253">
        <v>9.5</v>
      </c>
      <c r="CG79" s="1253"/>
      <c r="CH79" s="1253"/>
      <c r="CI79" s="1253"/>
      <c r="CJ79" s="1253"/>
      <c r="CK79" s="1253"/>
      <c r="CL79" s="1253"/>
      <c r="CM79" s="1253"/>
      <c r="CN79" s="1253">
        <v>9.4</v>
      </c>
      <c r="CO79" s="1253"/>
      <c r="CP79" s="1253"/>
      <c r="CQ79" s="1253"/>
      <c r="CR79" s="1253"/>
      <c r="CS79" s="1253"/>
      <c r="CT79" s="1253"/>
      <c r="CU79" s="1253"/>
      <c r="CV79" s="1253">
        <v>9.3000000000000007</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zjB7FF/wJ9rYPRFhj3c2k81rbat97wudlQv2vbmfnjoebTq0HhJHreiPn8Qswq98stdKNX2fmV/DXuvQybpxGA==" saltValue="+ihfFCq6R9VfkDCMW82qi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F709-35E0-4BF3-8833-E595E9F92BA4}">
  <sheetPr>
    <pageSetUpPr fitToPage="1"/>
  </sheetPr>
  <dimension ref="A1:DR125"/>
  <sheetViews>
    <sheetView showGridLines="0" topLeftCell="D102" zoomScaleNormal="100" zoomScaleSheetLayoutView="70" workbookViewId="0">
      <selection activeCell="CP112" sqref="CP112"/>
    </sheetView>
  </sheetViews>
  <sheetFormatPr defaultColWidth="0" defaultRowHeight="13.5" customHeight="1" zeroHeight="1" x14ac:dyDescent="0.15"/>
  <cols>
    <col min="1" max="34" width="2.5" style="259" customWidth="1"/>
    <col min="35" max="122" width="2.5" style="258" customWidth="1"/>
    <col min="123" max="16384" width="2.5" style="258" hidden="1"/>
  </cols>
  <sheetData>
    <row r="1" spans="1:34"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1:34" x14ac:dyDescent="0.15">
      <c r="S2" s="258"/>
      <c r="AH2" s="258"/>
    </row>
    <row r="3" spans="1:34"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1:34" x14ac:dyDescent="0.15"/>
    <row r="5" spans="1:34" x14ac:dyDescent="0.15"/>
    <row r="6" spans="1:34" x14ac:dyDescent="0.15"/>
    <row r="7" spans="1:34" x14ac:dyDescent="0.15"/>
    <row r="8" spans="1:34" x14ac:dyDescent="0.15"/>
    <row r="9" spans="1:34" x14ac:dyDescent="0.15">
      <c r="AH9" s="25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8"/>
    </row>
    <row r="18" spans="12:34" x14ac:dyDescent="0.15"/>
    <row r="19" spans="12:34" x14ac:dyDescent="0.15"/>
    <row r="20" spans="12:34" x14ac:dyDescent="0.15">
      <c r="AH20" s="258"/>
    </row>
    <row r="21" spans="12:34" x14ac:dyDescent="0.15">
      <c r="AH21" s="258"/>
    </row>
    <row r="22" spans="12:34" x14ac:dyDescent="0.15"/>
    <row r="23" spans="12:34" x14ac:dyDescent="0.15"/>
    <row r="24" spans="12:34" x14ac:dyDescent="0.15">
      <c r="Q24" s="258"/>
    </row>
    <row r="25" spans="12:34" x14ac:dyDescent="0.15"/>
    <row r="26" spans="12:34" x14ac:dyDescent="0.15"/>
    <row r="27" spans="12:34" x14ac:dyDescent="0.15"/>
    <row r="28" spans="12:34" x14ac:dyDescent="0.15">
      <c r="O28" s="258"/>
      <c r="T28" s="258"/>
      <c r="AH28" s="258"/>
    </row>
    <row r="29" spans="12:34" x14ac:dyDescent="0.15"/>
    <row r="30" spans="12:34" x14ac:dyDescent="0.15"/>
    <row r="31" spans="12:34" x14ac:dyDescent="0.15">
      <c r="Q31" s="258"/>
    </row>
    <row r="32" spans="12:34" x14ac:dyDescent="0.15">
      <c r="L32" s="258"/>
    </row>
    <row r="33" spans="2:34" x14ac:dyDescent="0.15">
      <c r="C33" s="258"/>
      <c r="E33" s="258"/>
      <c r="G33" s="258"/>
      <c r="I33" s="258"/>
      <c r="X33" s="258"/>
    </row>
    <row r="34" spans="2:34" x14ac:dyDescent="0.15">
      <c r="B34" s="258"/>
      <c r="P34" s="258"/>
      <c r="R34" s="258"/>
      <c r="T34" s="258"/>
    </row>
    <row r="35" spans="2:34" x14ac:dyDescent="0.15">
      <c r="D35" s="258"/>
      <c r="W35" s="258"/>
      <c r="AC35" s="258"/>
      <c r="AD35" s="258"/>
      <c r="AE35" s="258"/>
      <c r="AF35" s="258"/>
      <c r="AG35" s="258"/>
      <c r="AH35" s="258"/>
    </row>
    <row r="36" spans="2:34" x14ac:dyDescent="0.15">
      <c r="H36" s="258"/>
      <c r="J36" s="258"/>
      <c r="K36" s="258"/>
      <c r="M36" s="258"/>
      <c r="Y36" s="258"/>
      <c r="Z36" s="258"/>
      <c r="AA36" s="258"/>
      <c r="AB36" s="258"/>
      <c r="AC36" s="258"/>
      <c r="AD36" s="258"/>
      <c r="AE36" s="258"/>
      <c r="AF36" s="258"/>
      <c r="AG36" s="258"/>
      <c r="AH36" s="258"/>
    </row>
    <row r="37" spans="2:34" x14ac:dyDescent="0.15">
      <c r="AH37" s="258"/>
    </row>
    <row r="38" spans="2:34" x14ac:dyDescent="0.15">
      <c r="AG38" s="258"/>
      <c r="AH38" s="258"/>
    </row>
    <row r="39" spans="2:34" x14ac:dyDescent="0.15"/>
    <row r="40" spans="2:34" x14ac:dyDescent="0.15">
      <c r="X40" s="258"/>
    </row>
    <row r="41" spans="2:34" x14ac:dyDescent="0.15">
      <c r="R41" s="258"/>
    </row>
    <row r="42" spans="2:34" x14ac:dyDescent="0.15">
      <c r="W42" s="258"/>
    </row>
    <row r="43" spans="2:34" x14ac:dyDescent="0.15">
      <c r="Y43" s="258"/>
      <c r="Z43" s="258"/>
      <c r="AA43" s="258"/>
      <c r="AB43" s="258"/>
      <c r="AC43" s="258"/>
      <c r="AD43" s="258"/>
      <c r="AE43" s="258"/>
      <c r="AF43" s="258"/>
      <c r="AG43" s="258"/>
      <c r="AH43" s="258"/>
    </row>
    <row r="44" spans="2:34" x14ac:dyDescent="0.15">
      <c r="AH44" s="258"/>
    </row>
    <row r="45" spans="2:34" x14ac:dyDescent="0.15">
      <c r="X45" s="258"/>
    </row>
    <row r="46" spans="2:34" x14ac:dyDescent="0.15"/>
    <row r="47" spans="2:34" x14ac:dyDescent="0.15"/>
    <row r="48" spans="2:34" x14ac:dyDescent="0.15">
      <c r="W48" s="258"/>
      <c r="Y48" s="258"/>
      <c r="Z48" s="258"/>
      <c r="AA48" s="258"/>
      <c r="AB48" s="258"/>
      <c r="AC48" s="258"/>
      <c r="AD48" s="258"/>
      <c r="AE48" s="258"/>
      <c r="AF48" s="258"/>
      <c r="AG48" s="258"/>
      <c r="AH48" s="258"/>
    </row>
    <row r="49" spans="28:34" x14ac:dyDescent="0.15"/>
    <row r="50" spans="28:34" x14ac:dyDescent="0.15">
      <c r="AE50" s="258"/>
      <c r="AF50" s="258"/>
      <c r="AG50" s="258"/>
      <c r="AH50" s="258"/>
    </row>
    <row r="51" spans="28:34" x14ac:dyDescent="0.15">
      <c r="AC51" s="258"/>
      <c r="AD51" s="258"/>
      <c r="AE51" s="258"/>
      <c r="AF51" s="258"/>
      <c r="AG51" s="258"/>
      <c r="AH51" s="258"/>
    </row>
    <row r="52" spans="28:34" x14ac:dyDescent="0.15"/>
    <row r="53" spans="28:34" x14ac:dyDescent="0.15">
      <c r="AF53" s="258"/>
      <c r="AG53" s="258"/>
      <c r="AH53" s="258"/>
    </row>
    <row r="54" spans="28:34" x14ac:dyDescent="0.15">
      <c r="AH54" s="258"/>
    </row>
    <row r="55" spans="28:34" x14ac:dyDescent="0.15"/>
    <row r="56" spans="28:34" x14ac:dyDescent="0.15">
      <c r="AB56" s="258"/>
      <c r="AC56" s="258"/>
      <c r="AD56" s="258"/>
      <c r="AE56" s="258"/>
      <c r="AF56" s="258"/>
      <c r="AG56" s="258"/>
      <c r="AH56" s="258"/>
    </row>
    <row r="57" spans="28:34" x14ac:dyDescent="0.15">
      <c r="AH57" s="258"/>
    </row>
    <row r="58" spans="28:34" x14ac:dyDescent="0.15">
      <c r="AH58" s="258"/>
    </row>
    <row r="59" spans="28:34" x14ac:dyDescent="0.15"/>
    <row r="60" spans="28:34" x14ac:dyDescent="0.15"/>
    <row r="61" spans="28:34" x14ac:dyDescent="0.15"/>
    <row r="62" spans="28:34" x14ac:dyDescent="0.15"/>
    <row r="63" spans="28:34" x14ac:dyDescent="0.15">
      <c r="AH63" s="258"/>
    </row>
    <row r="64" spans="28:34" x14ac:dyDescent="0.15">
      <c r="AG64" s="258"/>
      <c r="AH64" s="258"/>
    </row>
    <row r="65" spans="28:34" x14ac:dyDescent="0.15"/>
    <row r="66" spans="28:34" x14ac:dyDescent="0.15"/>
    <row r="67" spans="28:34" x14ac:dyDescent="0.15"/>
    <row r="68" spans="28:34" x14ac:dyDescent="0.15">
      <c r="AB68" s="258"/>
      <c r="AC68" s="258"/>
      <c r="AD68" s="258"/>
      <c r="AE68" s="258"/>
      <c r="AF68" s="258"/>
      <c r="AG68" s="258"/>
      <c r="AH68" s="258"/>
    </row>
    <row r="69" spans="28:34" x14ac:dyDescent="0.15">
      <c r="AF69" s="258"/>
      <c r="AG69" s="258"/>
      <c r="AH69" s="258"/>
    </row>
    <row r="70" spans="28:34" x14ac:dyDescent="0.15"/>
    <row r="71" spans="28:34" x14ac:dyDescent="0.15"/>
    <row r="72" spans="28:34" x14ac:dyDescent="0.15"/>
    <row r="73" spans="28:34" x14ac:dyDescent="0.15"/>
    <row r="74" spans="28:34" x14ac:dyDescent="0.15"/>
    <row r="75" spans="28:34" x14ac:dyDescent="0.15">
      <c r="AH75" s="258"/>
    </row>
    <row r="76" spans="28:34" x14ac:dyDescent="0.15">
      <c r="AF76" s="258"/>
      <c r="AG76" s="258"/>
      <c r="AH76" s="258"/>
    </row>
    <row r="77" spans="28:34" x14ac:dyDescent="0.15">
      <c r="AG77" s="258"/>
      <c r="AH77" s="258"/>
    </row>
    <row r="78" spans="28:34" x14ac:dyDescent="0.15"/>
    <row r="79" spans="28:34" x14ac:dyDescent="0.15"/>
    <row r="80" spans="28:34" x14ac:dyDescent="0.15"/>
    <row r="81" spans="25:34" x14ac:dyDescent="0.15"/>
    <row r="82" spans="25:34" x14ac:dyDescent="0.15">
      <c r="Y82" s="258"/>
    </row>
    <row r="83" spans="25:34" x14ac:dyDescent="0.15">
      <c r="Y83" s="258"/>
      <c r="Z83" s="258"/>
      <c r="AA83" s="258"/>
      <c r="AB83" s="258"/>
      <c r="AC83" s="258"/>
      <c r="AD83" s="258"/>
      <c r="AE83" s="258"/>
      <c r="AF83" s="258"/>
      <c r="AG83" s="258"/>
      <c r="AH83" s="258"/>
    </row>
    <row r="84" spans="25:34" x14ac:dyDescent="0.15"/>
    <row r="85" spans="25:34" x14ac:dyDescent="0.15"/>
    <row r="86" spans="25:34" x14ac:dyDescent="0.15"/>
    <row r="87" spans="25:34" x14ac:dyDescent="0.15"/>
    <row r="88" spans="25:34" x14ac:dyDescent="0.15">
      <c r="AH88" s="25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8"/>
      <c r="AG94" s="258"/>
      <c r="AH94" s="258"/>
    </row>
    <row r="95" spans="25:34" ht="13.5" customHeight="1" x14ac:dyDescent="0.15">
      <c r="AH95" s="25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8"/>
    </row>
    <row r="102" spans="33:34" ht="13.5" customHeight="1" x14ac:dyDescent="0.15"/>
    <row r="103" spans="33:34" ht="13.5" customHeight="1" x14ac:dyDescent="0.15"/>
    <row r="104" spans="33:34" ht="13.5" customHeight="1" x14ac:dyDescent="0.15">
      <c r="AG104" s="258"/>
      <c r="AH104" s="25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8"/>
    </row>
    <row r="117" spans="34:122" ht="13.5" customHeight="1" x14ac:dyDescent="0.15"/>
    <row r="118" spans="34:122" ht="13.5" customHeight="1" x14ac:dyDescent="0.15"/>
    <row r="119" spans="34:122" ht="13.5" customHeight="1" x14ac:dyDescent="0.15"/>
    <row r="120" spans="34:122" ht="13.5" customHeight="1" x14ac:dyDescent="0.15">
      <c r="AH120" s="258"/>
    </row>
    <row r="121" spans="34:122" ht="13.5" customHeight="1" x14ac:dyDescent="0.15">
      <c r="AH121" s="258"/>
    </row>
    <row r="122" spans="34:122" ht="13.5" customHeight="1" x14ac:dyDescent="0.15"/>
    <row r="123" spans="34:122" ht="13.5" customHeight="1" x14ac:dyDescent="0.15"/>
    <row r="124" spans="34:122" ht="13.5" customHeight="1" x14ac:dyDescent="0.15"/>
    <row r="125" spans="34:122" ht="13.5" customHeight="1" x14ac:dyDescent="0.15">
      <c r="DR125" s="258" t="s">
        <v>482</v>
      </c>
    </row>
  </sheetData>
  <sheetProtection algorithmName="SHA-512" hashValue="RRkd9N5AW1RuvhHXYs0Qa49DVMf6uWWpS3XTF0dhUpYLx/I2JP0ApeM6xPxqj9RVm33oQigrjEO2gWjF/7JTdQ==" saltValue="W25ejoM1v9+SZ7bv/8b68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4CECD-A269-4190-A202-E8C97AF2A4EB}">
  <sheetPr>
    <pageSetUpPr fitToPage="1"/>
  </sheetPr>
  <dimension ref="A1:DR125"/>
  <sheetViews>
    <sheetView showGridLines="0" topLeftCell="A101" zoomScaleNormal="100" zoomScaleSheetLayoutView="55" workbookViewId="0">
      <selection activeCell="BC29" sqref="BC29"/>
    </sheetView>
  </sheetViews>
  <sheetFormatPr defaultColWidth="0" defaultRowHeight="13.5" customHeight="1" zeroHeight="1" x14ac:dyDescent="0.15"/>
  <cols>
    <col min="1" max="34" width="2.5" style="259" customWidth="1"/>
    <col min="35" max="122" width="2.5" style="258" customWidth="1"/>
    <col min="123" max="16384" width="2.5" style="258" hidden="1"/>
  </cols>
  <sheetData>
    <row r="1" spans="2:34" ht="13.5" customHeight="1"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2:34" x14ac:dyDescent="0.15">
      <c r="S2" s="258"/>
      <c r="AH2" s="258"/>
    </row>
    <row r="3" spans="2:34"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2:34" x14ac:dyDescent="0.15"/>
    <row r="5" spans="2:34" x14ac:dyDescent="0.15"/>
    <row r="6" spans="2:34" x14ac:dyDescent="0.15"/>
    <row r="7" spans="2:34" x14ac:dyDescent="0.15"/>
    <row r="8" spans="2:34" x14ac:dyDescent="0.15"/>
    <row r="9" spans="2:34" x14ac:dyDescent="0.15">
      <c r="AH9" s="25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8"/>
    </row>
    <row r="18" spans="12:34" x14ac:dyDescent="0.15"/>
    <row r="19" spans="12:34" x14ac:dyDescent="0.15"/>
    <row r="20" spans="12:34" x14ac:dyDescent="0.15">
      <c r="AH20" s="258"/>
    </row>
    <row r="21" spans="12:34" x14ac:dyDescent="0.15">
      <c r="AH21" s="258"/>
    </row>
    <row r="22" spans="12:34" x14ac:dyDescent="0.15"/>
    <row r="23" spans="12:34" x14ac:dyDescent="0.15"/>
    <row r="24" spans="12:34" x14ac:dyDescent="0.15">
      <c r="Q24" s="258"/>
    </row>
    <row r="25" spans="12:34" x14ac:dyDescent="0.15"/>
    <row r="26" spans="12:34" x14ac:dyDescent="0.15"/>
    <row r="27" spans="12:34" x14ac:dyDescent="0.15"/>
    <row r="28" spans="12:34" x14ac:dyDescent="0.15">
      <c r="O28" s="258"/>
      <c r="T28" s="258"/>
      <c r="AH28" s="258"/>
    </row>
    <row r="29" spans="12:34" x14ac:dyDescent="0.15"/>
    <row r="30" spans="12:34" x14ac:dyDescent="0.15"/>
    <row r="31" spans="12:34" x14ac:dyDescent="0.15">
      <c r="Q31" s="258"/>
    </row>
    <row r="32" spans="12:34" x14ac:dyDescent="0.15">
      <c r="L32" s="258"/>
    </row>
    <row r="33" spans="2:34" x14ac:dyDescent="0.15">
      <c r="C33" s="258"/>
      <c r="E33" s="258"/>
      <c r="G33" s="258"/>
      <c r="I33" s="258"/>
      <c r="X33" s="258"/>
    </row>
    <row r="34" spans="2:34" x14ac:dyDescent="0.15">
      <c r="B34" s="258"/>
      <c r="P34" s="258"/>
      <c r="R34" s="258"/>
      <c r="T34" s="258"/>
    </row>
    <row r="35" spans="2:34" x14ac:dyDescent="0.15">
      <c r="D35" s="258"/>
      <c r="W35" s="258"/>
      <c r="AC35" s="258"/>
      <c r="AD35" s="258"/>
      <c r="AE35" s="258"/>
      <c r="AF35" s="258"/>
      <c r="AG35" s="258"/>
      <c r="AH35" s="258"/>
    </row>
    <row r="36" spans="2:34" x14ac:dyDescent="0.15">
      <c r="H36" s="258"/>
      <c r="J36" s="258"/>
      <c r="K36" s="258"/>
      <c r="M36" s="258"/>
      <c r="Y36" s="258"/>
      <c r="Z36" s="258"/>
      <c r="AA36" s="258"/>
      <c r="AB36" s="258"/>
      <c r="AC36" s="258"/>
      <c r="AD36" s="258"/>
      <c r="AE36" s="258"/>
      <c r="AF36" s="258"/>
      <c r="AG36" s="258"/>
      <c r="AH36" s="258"/>
    </row>
    <row r="37" spans="2:34" x14ac:dyDescent="0.15">
      <c r="AH37" s="258"/>
    </row>
    <row r="38" spans="2:34" x14ac:dyDescent="0.15">
      <c r="AG38" s="258"/>
      <c r="AH38" s="258"/>
    </row>
    <row r="39" spans="2:34" x14ac:dyDescent="0.15"/>
    <row r="40" spans="2:34" x14ac:dyDescent="0.15">
      <c r="X40" s="258"/>
    </row>
    <row r="41" spans="2:34" x14ac:dyDescent="0.15">
      <c r="R41" s="258"/>
    </row>
    <row r="42" spans="2:34" x14ac:dyDescent="0.15">
      <c r="W42" s="258"/>
    </row>
    <row r="43" spans="2:34" x14ac:dyDescent="0.15">
      <c r="Y43" s="258"/>
      <c r="Z43" s="258"/>
      <c r="AA43" s="258"/>
      <c r="AB43" s="258"/>
      <c r="AC43" s="258"/>
      <c r="AD43" s="258"/>
      <c r="AE43" s="258"/>
      <c r="AF43" s="258"/>
      <c r="AG43" s="258"/>
      <c r="AH43" s="258"/>
    </row>
    <row r="44" spans="2:34" x14ac:dyDescent="0.15">
      <c r="AH44" s="258"/>
    </row>
    <row r="45" spans="2:34" x14ac:dyDescent="0.15">
      <c r="X45" s="258"/>
    </row>
    <row r="46" spans="2:34" x14ac:dyDescent="0.15"/>
    <row r="47" spans="2:34" x14ac:dyDescent="0.15"/>
    <row r="48" spans="2:34" x14ac:dyDescent="0.15">
      <c r="W48" s="258"/>
      <c r="Y48" s="258"/>
      <c r="Z48" s="258"/>
      <c r="AA48" s="258"/>
      <c r="AB48" s="258"/>
      <c r="AC48" s="258"/>
      <c r="AD48" s="258"/>
      <c r="AE48" s="258"/>
      <c r="AF48" s="258"/>
      <c r="AG48" s="258"/>
      <c r="AH48" s="258"/>
    </row>
    <row r="49" spans="28:34" x14ac:dyDescent="0.15"/>
    <row r="50" spans="28:34" x14ac:dyDescent="0.15">
      <c r="AE50" s="258"/>
      <c r="AF50" s="258"/>
      <c r="AG50" s="258"/>
      <c r="AH50" s="258"/>
    </row>
    <row r="51" spans="28:34" x14ac:dyDescent="0.15">
      <c r="AC51" s="258"/>
      <c r="AD51" s="258"/>
      <c r="AE51" s="258"/>
      <c r="AF51" s="258"/>
      <c r="AG51" s="258"/>
      <c r="AH51" s="258"/>
    </row>
    <row r="52" spans="28:34" x14ac:dyDescent="0.15"/>
    <row r="53" spans="28:34" x14ac:dyDescent="0.15">
      <c r="AF53" s="258"/>
      <c r="AG53" s="258"/>
      <c r="AH53" s="258"/>
    </row>
    <row r="54" spans="28:34" x14ac:dyDescent="0.15">
      <c r="AH54" s="258"/>
    </row>
    <row r="55" spans="28:34" x14ac:dyDescent="0.15"/>
    <row r="56" spans="28:34" x14ac:dyDescent="0.15">
      <c r="AB56" s="258"/>
      <c r="AC56" s="258"/>
      <c r="AD56" s="258"/>
      <c r="AE56" s="258"/>
      <c r="AF56" s="258"/>
      <c r="AG56" s="258"/>
      <c r="AH56" s="258"/>
    </row>
    <row r="57" spans="28:34" x14ac:dyDescent="0.15">
      <c r="AH57" s="258"/>
    </row>
    <row r="58" spans="28:34" x14ac:dyDescent="0.15">
      <c r="AH58" s="258"/>
    </row>
    <row r="59" spans="28:34" x14ac:dyDescent="0.15">
      <c r="AG59" s="258"/>
      <c r="AH59" s="258"/>
    </row>
    <row r="60" spans="28:34" x14ac:dyDescent="0.15"/>
    <row r="61" spans="28:34" x14ac:dyDescent="0.15"/>
    <row r="62" spans="28:34" x14ac:dyDescent="0.15"/>
    <row r="63" spans="28:34" x14ac:dyDescent="0.15">
      <c r="AH63" s="258"/>
    </row>
    <row r="64" spans="28:34" x14ac:dyDescent="0.15">
      <c r="AG64" s="258"/>
      <c r="AH64" s="258"/>
    </row>
    <row r="65" spans="28:34" x14ac:dyDescent="0.15"/>
    <row r="66" spans="28:34" x14ac:dyDescent="0.15"/>
    <row r="67" spans="28:34" x14ac:dyDescent="0.15"/>
    <row r="68" spans="28:34" x14ac:dyDescent="0.15">
      <c r="AB68" s="258"/>
      <c r="AC68" s="258"/>
      <c r="AD68" s="258"/>
      <c r="AE68" s="258"/>
      <c r="AF68" s="258"/>
      <c r="AG68" s="258"/>
      <c r="AH68" s="258"/>
    </row>
    <row r="69" spans="28:34" x14ac:dyDescent="0.15">
      <c r="AF69" s="258"/>
      <c r="AG69" s="258"/>
      <c r="AH69" s="258"/>
    </row>
    <row r="70" spans="28:34" x14ac:dyDescent="0.15"/>
    <row r="71" spans="28:34" x14ac:dyDescent="0.15"/>
    <row r="72" spans="28:34" x14ac:dyDescent="0.15"/>
    <row r="73" spans="28:34" x14ac:dyDescent="0.15"/>
    <row r="74" spans="28:34" x14ac:dyDescent="0.15"/>
    <row r="75" spans="28:34" x14ac:dyDescent="0.15">
      <c r="AH75" s="258"/>
    </row>
    <row r="76" spans="28:34" x14ac:dyDescent="0.15">
      <c r="AF76" s="258"/>
      <c r="AG76" s="258"/>
      <c r="AH76" s="258"/>
    </row>
    <row r="77" spans="28:34" x14ac:dyDescent="0.15">
      <c r="AG77" s="258"/>
      <c r="AH77" s="258"/>
    </row>
    <row r="78" spans="28:34" x14ac:dyDescent="0.15"/>
    <row r="79" spans="28:34" x14ac:dyDescent="0.15"/>
    <row r="80" spans="28:34" x14ac:dyDescent="0.15"/>
    <row r="81" spans="25:34" x14ac:dyDescent="0.15"/>
    <row r="82" spans="25:34" x14ac:dyDescent="0.15">
      <c r="Y82" s="258"/>
    </row>
    <row r="83" spans="25:34" x14ac:dyDescent="0.15">
      <c r="Y83" s="258"/>
      <c r="Z83" s="258"/>
      <c r="AA83" s="258"/>
      <c r="AB83" s="258"/>
      <c r="AC83" s="258"/>
      <c r="AD83" s="258"/>
      <c r="AE83" s="258"/>
      <c r="AF83" s="258"/>
      <c r="AG83" s="258"/>
      <c r="AH83" s="258"/>
    </row>
    <row r="84" spans="25:34" x14ac:dyDescent="0.15"/>
    <row r="85" spans="25:34" x14ac:dyDescent="0.15"/>
    <row r="86" spans="25:34" x14ac:dyDescent="0.15"/>
    <row r="87" spans="25:34" x14ac:dyDescent="0.15"/>
    <row r="88" spans="25:34" x14ac:dyDescent="0.15">
      <c r="AH88" s="25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8"/>
      <c r="AG94" s="258"/>
      <c r="AH94" s="258"/>
    </row>
    <row r="95" spans="25:34" ht="13.5" customHeight="1" x14ac:dyDescent="0.15">
      <c r="AH95" s="25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8"/>
    </row>
    <row r="102" spans="33:34" ht="13.5" customHeight="1" x14ac:dyDescent="0.15"/>
    <row r="103" spans="33:34" ht="13.5" customHeight="1" x14ac:dyDescent="0.15"/>
    <row r="104" spans="33:34" ht="13.5" customHeight="1" x14ac:dyDescent="0.15">
      <c r="AG104" s="258"/>
      <c r="AH104" s="25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8"/>
    </row>
    <row r="117" spans="34:122" ht="13.5" customHeight="1" x14ac:dyDescent="0.15"/>
    <row r="118" spans="34:122" ht="13.5" customHeight="1" x14ac:dyDescent="0.15"/>
    <row r="119" spans="34:122" ht="13.5" customHeight="1" x14ac:dyDescent="0.15"/>
    <row r="120" spans="34:122" ht="13.5" customHeight="1" x14ac:dyDescent="0.15">
      <c r="AH120" s="258"/>
    </row>
    <row r="121" spans="34:122" ht="13.5" customHeight="1" x14ac:dyDescent="0.15">
      <c r="AH121" s="258"/>
    </row>
    <row r="122" spans="34:122" ht="13.5" customHeight="1" x14ac:dyDescent="0.15"/>
    <row r="123" spans="34:122" ht="13.5" customHeight="1" x14ac:dyDescent="0.15"/>
    <row r="124" spans="34:122" ht="13.5" customHeight="1" x14ac:dyDescent="0.15"/>
    <row r="125" spans="34:122" ht="13.5" customHeight="1" x14ac:dyDescent="0.15">
      <c r="DR125" s="258" t="s">
        <v>482</v>
      </c>
    </row>
  </sheetData>
  <sheetProtection algorithmName="SHA-512" hashValue="QTk6iutSUvfmR0dFSWCb4iSQ+aoOJi50cFjXf0zN4DfeaG/FUxbwHCU24td/p3j4jsdDWZi2Ii+oEqSqGCiwwg==" saltValue="lfJJCxT2+tUbStzcuq1Rg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3" customWidth="1"/>
    <col min="2" max="8" width="13.375" style="143" customWidth="1"/>
    <col min="9" max="16384" width="11.125" style="143"/>
  </cols>
  <sheetData>
    <row r="1" spans="1:8" x14ac:dyDescent="0.15">
      <c r="A1" s="137"/>
      <c r="B1" s="138"/>
      <c r="C1" s="139"/>
      <c r="D1" s="140"/>
      <c r="E1" s="141"/>
      <c r="F1" s="141"/>
      <c r="G1" s="141"/>
      <c r="H1" s="142"/>
    </row>
    <row r="2" spans="1:8" x14ac:dyDescent="0.15">
      <c r="A2" s="144"/>
      <c r="B2" s="145"/>
      <c r="C2" s="146"/>
      <c r="D2" s="147" t="s">
        <v>52</v>
      </c>
      <c r="E2" s="148"/>
      <c r="F2" s="149" t="s">
        <v>531</v>
      </c>
      <c r="G2" s="150"/>
      <c r="H2" s="151"/>
    </row>
    <row r="3" spans="1:8" x14ac:dyDescent="0.15">
      <c r="A3" s="147" t="s">
        <v>524</v>
      </c>
      <c r="B3" s="152"/>
      <c r="C3" s="153"/>
      <c r="D3" s="154">
        <v>116094</v>
      </c>
      <c r="E3" s="155"/>
      <c r="F3" s="156">
        <v>118252</v>
      </c>
      <c r="G3" s="157"/>
      <c r="H3" s="158"/>
    </row>
    <row r="4" spans="1:8" x14ac:dyDescent="0.15">
      <c r="A4" s="159"/>
      <c r="B4" s="160"/>
      <c r="C4" s="161"/>
      <c r="D4" s="162">
        <v>79283</v>
      </c>
      <c r="E4" s="163"/>
      <c r="F4" s="164">
        <v>49994</v>
      </c>
      <c r="G4" s="165"/>
      <c r="H4" s="166"/>
    </row>
    <row r="5" spans="1:8" x14ac:dyDescent="0.15">
      <c r="A5" s="147" t="s">
        <v>526</v>
      </c>
      <c r="B5" s="152"/>
      <c r="C5" s="153"/>
      <c r="D5" s="154">
        <v>187490</v>
      </c>
      <c r="E5" s="155"/>
      <c r="F5" s="156">
        <v>120302</v>
      </c>
      <c r="G5" s="157"/>
      <c r="H5" s="158"/>
    </row>
    <row r="6" spans="1:8" x14ac:dyDescent="0.15">
      <c r="A6" s="159"/>
      <c r="B6" s="160"/>
      <c r="C6" s="161"/>
      <c r="D6" s="162">
        <v>144700</v>
      </c>
      <c r="E6" s="163"/>
      <c r="F6" s="164">
        <v>59328</v>
      </c>
      <c r="G6" s="165"/>
      <c r="H6" s="166"/>
    </row>
    <row r="7" spans="1:8" x14ac:dyDescent="0.15">
      <c r="A7" s="147" t="s">
        <v>527</v>
      </c>
      <c r="B7" s="152"/>
      <c r="C7" s="153"/>
      <c r="D7" s="154">
        <v>102315</v>
      </c>
      <c r="E7" s="155"/>
      <c r="F7" s="156">
        <v>114841</v>
      </c>
      <c r="G7" s="157"/>
      <c r="H7" s="158"/>
    </row>
    <row r="8" spans="1:8" x14ac:dyDescent="0.15">
      <c r="A8" s="159"/>
      <c r="B8" s="160"/>
      <c r="C8" s="161"/>
      <c r="D8" s="162">
        <v>50970</v>
      </c>
      <c r="E8" s="163"/>
      <c r="F8" s="164">
        <v>51589</v>
      </c>
      <c r="G8" s="165"/>
      <c r="H8" s="166"/>
    </row>
    <row r="9" spans="1:8" x14ac:dyDescent="0.15">
      <c r="A9" s="147" t="s">
        <v>528</v>
      </c>
      <c r="B9" s="152"/>
      <c r="C9" s="153"/>
      <c r="D9" s="154">
        <v>134163</v>
      </c>
      <c r="E9" s="155"/>
      <c r="F9" s="156">
        <v>124145</v>
      </c>
      <c r="G9" s="157"/>
      <c r="H9" s="158"/>
    </row>
    <row r="10" spans="1:8" x14ac:dyDescent="0.15">
      <c r="A10" s="159"/>
      <c r="B10" s="160"/>
      <c r="C10" s="161"/>
      <c r="D10" s="162">
        <v>91685</v>
      </c>
      <c r="E10" s="163"/>
      <c r="F10" s="164">
        <v>54761</v>
      </c>
      <c r="G10" s="165"/>
      <c r="H10" s="166"/>
    </row>
    <row r="11" spans="1:8" x14ac:dyDescent="0.15">
      <c r="A11" s="147" t="s">
        <v>529</v>
      </c>
      <c r="B11" s="152"/>
      <c r="C11" s="153"/>
      <c r="D11" s="154">
        <v>65787</v>
      </c>
      <c r="E11" s="155"/>
      <c r="F11" s="156">
        <v>131480</v>
      </c>
      <c r="G11" s="157"/>
      <c r="H11" s="158"/>
    </row>
    <row r="12" spans="1:8" x14ac:dyDescent="0.15">
      <c r="A12" s="159"/>
      <c r="B12" s="160"/>
      <c r="C12" s="167"/>
      <c r="D12" s="162">
        <v>47375</v>
      </c>
      <c r="E12" s="163"/>
      <c r="F12" s="164">
        <v>63148</v>
      </c>
      <c r="G12" s="165"/>
      <c r="H12" s="166"/>
    </row>
    <row r="13" spans="1:8" x14ac:dyDescent="0.15">
      <c r="A13" s="147"/>
      <c r="B13" s="152"/>
      <c r="C13" s="168"/>
      <c r="D13" s="169">
        <v>121170</v>
      </c>
      <c r="E13" s="170"/>
      <c r="F13" s="171">
        <v>121804</v>
      </c>
      <c r="G13" s="172"/>
      <c r="H13" s="158"/>
    </row>
    <row r="14" spans="1:8" x14ac:dyDescent="0.15">
      <c r="A14" s="159"/>
      <c r="B14" s="160"/>
      <c r="C14" s="161"/>
      <c r="D14" s="162">
        <v>82803</v>
      </c>
      <c r="E14" s="163"/>
      <c r="F14" s="164">
        <v>55764</v>
      </c>
      <c r="G14" s="165"/>
      <c r="H14" s="166"/>
    </row>
    <row r="17" spans="1:11" x14ac:dyDescent="0.15">
      <c r="A17" s="143" t="s">
        <v>53</v>
      </c>
    </row>
    <row r="18" spans="1:11" x14ac:dyDescent="0.15">
      <c r="A18" s="173"/>
      <c r="B18" s="173" t="str">
        <f>実質収支比率等に係る経年分析!F$46</f>
        <v>R01</v>
      </c>
      <c r="C18" s="173" t="str">
        <f>実質収支比率等に係る経年分析!G$46</f>
        <v>R02</v>
      </c>
      <c r="D18" s="173" t="str">
        <f>実質収支比率等に係る経年分析!H$46</f>
        <v>R03</v>
      </c>
      <c r="E18" s="173" t="str">
        <f>実質収支比率等に係る経年分析!I$46</f>
        <v>R04</v>
      </c>
      <c r="F18" s="173" t="str">
        <f>実質収支比率等に係る経年分析!J$46</f>
        <v>R05</v>
      </c>
    </row>
    <row r="19" spans="1:11" x14ac:dyDescent="0.15">
      <c r="A19" s="173" t="s">
        <v>54</v>
      </c>
      <c r="B19" s="173">
        <f>ROUND(VALUE(SUBSTITUTE(実質収支比率等に係る経年分析!F$48,"▲","-")),2)</f>
        <v>3.93</v>
      </c>
      <c r="C19" s="173">
        <f>ROUND(VALUE(SUBSTITUTE(実質収支比率等に係る経年分析!G$48,"▲","-")),2)</f>
        <v>3.6</v>
      </c>
      <c r="D19" s="173">
        <f>ROUND(VALUE(SUBSTITUTE(実質収支比率等に係る経年分析!H$48,"▲","-")),2)</f>
        <v>3.64</v>
      </c>
      <c r="E19" s="173">
        <f>ROUND(VALUE(SUBSTITUTE(実質収支比率等に係る経年分析!I$48,"▲","-")),2)</f>
        <v>3.43</v>
      </c>
      <c r="F19" s="173">
        <f>ROUND(VALUE(SUBSTITUTE(実質収支比率等に係る経年分析!J$48,"▲","-")),2)</f>
        <v>4.46</v>
      </c>
    </row>
    <row r="20" spans="1:11" x14ac:dyDescent="0.15">
      <c r="A20" s="173" t="s">
        <v>55</v>
      </c>
      <c r="B20" s="173">
        <f>ROUND(VALUE(SUBSTITUTE(実質収支比率等に係る経年分析!F$47,"▲","-")),2)</f>
        <v>11.94</v>
      </c>
      <c r="C20" s="173">
        <f>ROUND(VALUE(SUBSTITUTE(実質収支比率等に係る経年分析!G$47,"▲","-")),2)</f>
        <v>11.65</v>
      </c>
      <c r="D20" s="173">
        <f>ROUND(VALUE(SUBSTITUTE(実質収支比率等に係る経年分析!H$47,"▲","-")),2)</f>
        <v>11.84</v>
      </c>
      <c r="E20" s="173">
        <f>ROUND(VALUE(SUBSTITUTE(実質収支比率等に係る経年分析!I$47,"▲","-")),2)</f>
        <v>15.57</v>
      </c>
      <c r="F20" s="173">
        <f>ROUND(VALUE(SUBSTITUTE(実質収支比率等に係る経年分析!J$47,"▲","-")),2)</f>
        <v>16.63</v>
      </c>
    </row>
    <row r="21" spans="1:11" x14ac:dyDescent="0.15">
      <c r="A21" s="173" t="s">
        <v>56</v>
      </c>
      <c r="B21" s="173">
        <f>IF(ISNUMBER(VALUE(SUBSTITUTE(実質収支比率等に係る経年分析!F$49,"▲","-"))),ROUND(VALUE(SUBSTITUTE(実質収支比率等に係る経年分析!F$49,"▲","-")),2),NA())</f>
        <v>0.23</v>
      </c>
      <c r="C21" s="173">
        <f>IF(ISNUMBER(VALUE(SUBSTITUTE(実質収支比率等に係る経年分析!G$49,"▲","-"))),ROUND(VALUE(SUBSTITUTE(実質収支比率等に係る経年分析!G$49,"▲","-")),2),NA())</f>
        <v>-2.37</v>
      </c>
      <c r="D21" s="173">
        <f>IF(ISNUMBER(VALUE(SUBSTITUTE(実質収支比率等に係る経年分析!H$49,"▲","-"))),ROUND(VALUE(SUBSTITUTE(実質収支比率等に係る経年分析!H$49,"▲","-")),2),NA())</f>
        <v>-0.55000000000000004</v>
      </c>
      <c r="E21" s="173">
        <f>IF(ISNUMBER(VALUE(SUBSTITUTE(実質収支比率等に係る経年分析!I$49,"▲","-"))),ROUND(VALUE(SUBSTITUTE(実質収支比率等に係る経年分析!I$49,"▲","-")),2),NA())</f>
        <v>1.17</v>
      </c>
      <c r="F21" s="173">
        <f>IF(ISNUMBER(VALUE(SUBSTITUTE(実質収支比率等に係る経年分析!J$49,"▲","-"))),ROUND(VALUE(SUBSTITUTE(実質収支比率等に係る経年分析!J$49,"▲","-")),2),NA())</f>
        <v>0.51</v>
      </c>
    </row>
    <row r="24" spans="1:11" x14ac:dyDescent="0.15">
      <c r="A24" s="143" t="s">
        <v>57</v>
      </c>
    </row>
    <row r="25" spans="1:11" x14ac:dyDescent="0.15">
      <c r="A25" s="174"/>
      <c r="B25" s="174" t="str">
        <f>連結実質赤字比率に係る赤字・黒字の構成分析!F$33</f>
        <v>R01</v>
      </c>
      <c r="C25" s="174"/>
      <c r="D25" s="174" t="str">
        <f>連結実質赤字比率に係る赤字・黒字の構成分析!G$33</f>
        <v>R02</v>
      </c>
      <c r="E25" s="174"/>
      <c r="F25" s="174" t="str">
        <f>連結実質赤字比率に係る赤字・黒字の構成分析!H$33</f>
        <v>R03</v>
      </c>
      <c r="G25" s="174"/>
      <c r="H25" s="174" t="str">
        <f>連結実質赤字比率に係る赤字・黒字の構成分析!I$33</f>
        <v>R04</v>
      </c>
      <c r="I25" s="174"/>
      <c r="J25" s="174" t="str">
        <f>連結実質赤字比率に係る赤字・黒字の構成分析!J$33</f>
        <v>R05</v>
      </c>
      <c r="K25" s="174"/>
    </row>
    <row r="26" spans="1:11" x14ac:dyDescent="0.15">
      <c r="A26" s="174"/>
      <c r="B26" s="174" t="s">
        <v>58</v>
      </c>
      <c r="C26" s="174" t="s">
        <v>59</v>
      </c>
      <c r="D26" s="174" t="s">
        <v>58</v>
      </c>
      <c r="E26" s="174" t="s">
        <v>59</v>
      </c>
      <c r="F26" s="174" t="s">
        <v>58</v>
      </c>
      <c r="G26" s="174" t="s">
        <v>59</v>
      </c>
      <c r="H26" s="174" t="s">
        <v>58</v>
      </c>
      <c r="I26" s="174" t="s">
        <v>59</v>
      </c>
      <c r="J26" s="174" t="s">
        <v>58</v>
      </c>
      <c r="K26" s="174" t="s">
        <v>59</v>
      </c>
    </row>
    <row r="27" spans="1:11" x14ac:dyDescent="0.15">
      <c r="A27" s="174" t="str">
        <f>IF(連結実質赤字比率に係る赤字・黒字の構成分析!C$43="",NA(),連結実質赤字比率に係る赤字・黒字の構成分析!C$43)</f>
        <v>その他会計（黒字）</v>
      </c>
      <c r="B27" s="174" t="e">
        <f>IF(ROUND(VALUE(SUBSTITUTE(連結実質赤字比率に係る赤字・黒字の構成分析!F$43,"▲", "-")), 2) &lt; 0, ABS(ROUND(VALUE(SUBSTITUTE(連結実質赤字比率に係る赤字・黒字の構成分析!F$43,"▲", "-")), 2)), NA())</f>
        <v>#N/A</v>
      </c>
      <c r="C27" s="174">
        <f>IF(ROUND(VALUE(SUBSTITUTE(連結実質赤字比率に係る赤字・黒字の構成分析!F$43,"▲", "-")), 2) &gt;= 0, ABS(ROUND(VALUE(SUBSTITUTE(連結実質赤字比率に係る赤字・黒字の構成分析!F$43,"▲", "-")), 2)), NA())</f>
        <v>0.03</v>
      </c>
      <c r="D27" s="174" t="e">
        <f>IF(ROUND(VALUE(SUBSTITUTE(連結実質赤字比率に係る赤字・黒字の構成分析!G$43,"▲", "-")), 2) &lt; 0, ABS(ROUND(VALUE(SUBSTITUTE(連結実質赤字比率に係る赤字・黒字の構成分析!G$43,"▲", "-")), 2)), NA())</f>
        <v>#N/A</v>
      </c>
      <c r="E27" s="174">
        <f>IF(ROUND(VALUE(SUBSTITUTE(連結実質赤字比率に係る赤字・黒字の構成分析!G$43,"▲", "-")), 2) &gt;= 0, ABS(ROUND(VALUE(SUBSTITUTE(連結実質赤字比率に係る赤字・黒字の構成分析!G$43,"▲", "-")), 2)), NA())</f>
        <v>0.02</v>
      </c>
      <c r="F27" s="174" t="e">
        <f>IF(ROUND(VALUE(SUBSTITUTE(連結実質赤字比率に係る赤字・黒字の構成分析!H$43,"▲", "-")), 2) &lt; 0, ABS(ROUND(VALUE(SUBSTITUTE(連結実質赤字比率に係る赤字・黒字の構成分析!H$43,"▲", "-")), 2)), NA())</f>
        <v>#N/A</v>
      </c>
      <c r="G27" s="174">
        <f>IF(ROUND(VALUE(SUBSTITUTE(連結実質赤字比率に係る赤字・黒字の構成分析!H$43,"▲", "-")), 2) &gt;= 0, ABS(ROUND(VALUE(SUBSTITUTE(連結実質赤字比率に係る赤字・黒字の構成分析!H$43,"▲", "-")), 2)), NA())</f>
        <v>0.01</v>
      </c>
      <c r="H27" s="174" t="e">
        <f>IF(ROUND(VALUE(SUBSTITUTE(連結実質赤字比率に係る赤字・黒字の構成分析!I$43,"▲", "-")), 2) &lt; 0, ABS(ROUND(VALUE(SUBSTITUTE(連結実質赤字比率に係る赤字・黒字の構成分析!I$43,"▲", "-")), 2)), NA())</f>
        <v>#N/A</v>
      </c>
      <c r="I27" s="174">
        <f>IF(ROUND(VALUE(SUBSTITUTE(連結実質赤字比率に係る赤字・黒字の構成分析!I$43,"▲", "-")), 2) &gt;= 0, ABS(ROUND(VALUE(SUBSTITUTE(連結実質赤字比率に係る赤字・黒字の構成分析!I$43,"▲", "-")), 2)), NA())</f>
        <v>0.02</v>
      </c>
      <c r="J27" s="174" t="e">
        <f>IF(ROUND(VALUE(SUBSTITUTE(連結実質赤字比率に係る赤字・黒字の構成分析!J$43,"▲", "-")), 2) &lt; 0, ABS(ROUND(VALUE(SUBSTITUTE(連結実質赤字比率に係る赤字・黒字の構成分析!J$43,"▲", "-")), 2)), NA())</f>
        <v>#N/A</v>
      </c>
      <c r="K27" s="174">
        <f>IF(ROUND(VALUE(SUBSTITUTE(連結実質赤字比率に係る赤字・黒字の構成分析!J$43,"▲", "-")), 2) &gt;= 0, ABS(ROUND(VALUE(SUBSTITUTE(連結実質赤字比率に係る赤字・黒字の構成分析!J$43,"▲", "-")), 2)), NA())</f>
        <v>0.08</v>
      </c>
    </row>
    <row r="28" spans="1:11" x14ac:dyDescent="0.15">
      <c r="A28" s="174" t="str">
        <f>IF(連結実質赤字比率に係る赤字・黒字の構成分析!C$42="",NA(),連結実質赤字比率に係る赤字・黒字の構成分析!C$42)</f>
        <v>その他会計（赤字）</v>
      </c>
      <c r="B28" s="174" t="e">
        <f>IF(ROUND(VALUE(SUBSTITUTE(連結実質赤字比率に係る赤字・黒字の構成分析!F$42,"▲", "-")), 2) &lt; 0, ABS(ROUND(VALUE(SUBSTITUTE(連結実質赤字比率に係る赤字・黒字の構成分析!F$42,"▲", "-")), 2)), NA())</f>
        <v>#VALUE!</v>
      </c>
      <c r="C28" s="174" t="e">
        <f>IF(ROUND(VALUE(SUBSTITUTE(連結実質赤字比率に係る赤字・黒字の構成分析!F$42,"▲", "-")), 2) &gt;= 0, ABS(ROUND(VALUE(SUBSTITUTE(連結実質赤字比率に係る赤字・黒字の構成分析!F$42,"▲", "-")), 2)), NA())</f>
        <v>#VALUE!</v>
      </c>
      <c r="D28" s="174" t="e">
        <f>IF(ROUND(VALUE(SUBSTITUTE(連結実質赤字比率に係る赤字・黒字の構成分析!G$42,"▲", "-")), 2) &lt; 0, ABS(ROUND(VALUE(SUBSTITUTE(連結実質赤字比率に係る赤字・黒字の構成分析!G$42,"▲", "-")), 2)), NA())</f>
        <v>#VALUE!</v>
      </c>
      <c r="E28" s="174" t="e">
        <f>IF(ROUND(VALUE(SUBSTITUTE(連結実質赤字比率に係る赤字・黒字の構成分析!G$42,"▲", "-")), 2) &gt;= 0, ABS(ROUND(VALUE(SUBSTITUTE(連結実質赤字比率に係る赤字・黒字の構成分析!G$42,"▲", "-")), 2)), NA())</f>
        <v>#VALUE!</v>
      </c>
      <c r="F28" s="174" t="e">
        <f>IF(ROUND(VALUE(SUBSTITUTE(連結実質赤字比率に係る赤字・黒字の構成分析!H$42,"▲", "-")), 2) &lt; 0, ABS(ROUND(VALUE(SUBSTITUTE(連結実質赤字比率に係る赤字・黒字の構成分析!H$42,"▲", "-")), 2)), NA())</f>
        <v>#VALUE!</v>
      </c>
      <c r="G28" s="174" t="e">
        <f>IF(ROUND(VALUE(SUBSTITUTE(連結実質赤字比率に係る赤字・黒字の構成分析!H$42,"▲", "-")), 2) &gt;= 0, ABS(ROUND(VALUE(SUBSTITUTE(連結実質赤字比率に係る赤字・黒字の構成分析!H$42,"▲", "-")), 2)), NA())</f>
        <v>#VALUE!</v>
      </c>
      <c r="H28" s="174" t="e">
        <f>IF(ROUND(VALUE(SUBSTITUTE(連結実質赤字比率に係る赤字・黒字の構成分析!I$42,"▲", "-")), 2) &lt; 0, ABS(ROUND(VALUE(SUBSTITUTE(連結実質赤字比率に係る赤字・黒字の構成分析!I$42,"▲", "-")), 2)), NA())</f>
        <v>#VALUE!</v>
      </c>
      <c r="I28" s="174" t="e">
        <f>IF(ROUND(VALUE(SUBSTITUTE(連結実質赤字比率に係る赤字・黒字の構成分析!I$42,"▲", "-")), 2) &gt;= 0, ABS(ROUND(VALUE(SUBSTITUTE(連結実質赤字比率に係る赤字・黒字の構成分析!I$42,"▲", "-")), 2)), NA())</f>
        <v>#VALUE!</v>
      </c>
      <c r="J28" s="174" t="e">
        <f>IF(ROUND(VALUE(SUBSTITUTE(連結実質赤字比率に係る赤字・黒字の構成分析!J$42,"▲", "-")), 2) &lt; 0, ABS(ROUND(VALUE(SUBSTITUTE(連結実質赤字比率に係る赤字・黒字の構成分析!J$42,"▲", "-")), 2)), NA())</f>
        <v>#VALUE!</v>
      </c>
      <c r="K28" s="174" t="e">
        <f>IF(ROUND(VALUE(SUBSTITUTE(連結実質赤字比率に係る赤字・黒字の構成分析!J$42,"▲", "-")), 2) &gt;= 0, ABS(ROUND(VALUE(SUBSTITUTE(連結実質赤字比率に係る赤字・黒字の構成分析!J$42,"▲", "-")), 2)), NA())</f>
        <v>#VALUE!</v>
      </c>
    </row>
    <row r="29" spans="1:11" x14ac:dyDescent="0.15">
      <c r="A29" s="174" t="str">
        <f>IF(連結実質赤字比率に係る赤字・黒字の構成分析!C$41="",NA(),連結実質赤字比率に係る赤字・黒字の構成分析!C$41)</f>
        <v>平内町農業集落排水事業特別会計</v>
      </c>
      <c r="B29" s="174" t="e">
        <f>IF(ROUND(VALUE(SUBSTITUTE(連結実質赤字比率に係る赤字・黒字の構成分析!F$41,"▲", "-")), 2) &lt; 0, ABS(ROUND(VALUE(SUBSTITUTE(連結実質赤字比率に係る赤字・黒字の構成分析!F$41,"▲", "-")), 2)), NA())</f>
        <v>#N/A</v>
      </c>
      <c r="C29" s="174">
        <f>IF(ROUND(VALUE(SUBSTITUTE(連結実質赤字比率に係る赤字・黒字の構成分析!F$41,"▲", "-")), 2) &gt;= 0, ABS(ROUND(VALUE(SUBSTITUTE(連結実質赤字比率に係る赤字・黒字の構成分析!F$41,"▲", "-")), 2)), NA())</f>
        <v>0.01</v>
      </c>
      <c r="D29" s="174" t="e">
        <f>IF(ROUND(VALUE(SUBSTITUTE(連結実質赤字比率に係る赤字・黒字の構成分析!G$41,"▲", "-")), 2) &lt; 0, ABS(ROUND(VALUE(SUBSTITUTE(連結実質赤字比率に係る赤字・黒字の構成分析!G$41,"▲", "-")), 2)), NA())</f>
        <v>#N/A</v>
      </c>
      <c r="E29" s="174">
        <f>IF(ROUND(VALUE(SUBSTITUTE(連結実質赤字比率に係る赤字・黒字の構成分析!G$41,"▲", "-")), 2) &gt;= 0, ABS(ROUND(VALUE(SUBSTITUTE(連結実質赤字比率に係る赤字・黒字の構成分析!G$41,"▲", "-")), 2)), NA())</f>
        <v>0.01</v>
      </c>
      <c r="F29" s="174" t="e">
        <f>IF(ROUND(VALUE(SUBSTITUTE(連結実質赤字比率に係る赤字・黒字の構成分析!H$41,"▲", "-")), 2) &lt; 0, ABS(ROUND(VALUE(SUBSTITUTE(連結実質赤字比率に係る赤字・黒字の構成分析!H$41,"▲", "-")), 2)), NA())</f>
        <v>#N/A</v>
      </c>
      <c r="G29" s="174">
        <f>IF(ROUND(VALUE(SUBSTITUTE(連結実質赤字比率に係る赤字・黒字の構成分析!H$41,"▲", "-")), 2) &gt;= 0, ABS(ROUND(VALUE(SUBSTITUTE(連結実質赤字比率に係る赤字・黒字の構成分析!H$41,"▲", "-")), 2)), NA())</f>
        <v>0.03</v>
      </c>
      <c r="H29" s="174" t="e">
        <f>IF(ROUND(VALUE(SUBSTITUTE(連結実質赤字比率に係る赤字・黒字の構成分析!I$41,"▲", "-")), 2) &lt; 0, ABS(ROUND(VALUE(SUBSTITUTE(連結実質赤字比率に係る赤字・黒字の構成分析!I$41,"▲", "-")), 2)), NA())</f>
        <v>#N/A</v>
      </c>
      <c r="I29" s="174">
        <f>IF(ROUND(VALUE(SUBSTITUTE(連結実質赤字比率に係る赤字・黒字の構成分析!I$41,"▲", "-")), 2) &gt;= 0, ABS(ROUND(VALUE(SUBSTITUTE(連結実質赤字比率に係る赤字・黒字の構成分析!I$41,"▲", "-")), 2)), NA())</f>
        <v>0.03</v>
      </c>
      <c r="J29" s="174" t="e">
        <f>IF(ROUND(VALUE(SUBSTITUTE(連結実質赤字比率に係る赤字・黒字の構成分析!J$41,"▲", "-")), 2) &lt; 0, ABS(ROUND(VALUE(SUBSTITUTE(連結実質赤字比率に係る赤字・黒字の構成分析!J$41,"▲", "-")), 2)), NA())</f>
        <v>#N/A</v>
      </c>
      <c r="K29" s="174">
        <f>IF(ROUND(VALUE(SUBSTITUTE(連結実質赤字比率に係る赤字・黒字の構成分析!J$41,"▲", "-")), 2) &gt;= 0, ABS(ROUND(VALUE(SUBSTITUTE(連結実質赤字比率に係る赤字・黒字の構成分析!J$41,"▲", "-")), 2)), NA())</f>
        <v>0.06</v>
      </c>
    </row>
    <row r="30" spans="1:11" x14ac:dyDescent="0.15">
      <c r="A30" s="174" t="str">
        <f>IF(連結実質赤字比率に係る赤字・黒字の構成分析!C$40="",NA(),連結実質赤字比率に係る赤字・黒字の構成分析!C$40)</f>
        <v>平内町後期高齢者医療特別会計</v>
      </c>
      <c r="B30" s="174" t="e">
        <f>IF(ROUND(VALUE(SUBSTITUTE(連結実質赤字比率に係る赤字・黒字の構成分析!F$40,"▲", "-")), 2) &lt; 0, ABS(ROUND(VALUE(SUBSTITUTE(連結実質赤字比率に係る赤字・黒字の構成分析!F$40,"▲", "-")), 2)), NA())</f>
        <v>#N/A</v>
      </c>
      <c r="C30" s="174">
        <f>IF(ROUND(VALUE(SUBSTITUTE(連結実質赤字比率に係る赤字・黒字の構成分析!F$40,"▲", "-")), 2) &gt;= 0, ABS(ROUND(VALUE(SUBSTITUTE(連結実質赤字比率に係る赤字・黒字の構成分析!F$40,"▲", "-")), 2)), NA())</f>
        <v>0.08</v>
      </c>
      <c r="D30" s="174" t="e">
        <f>IF(ROUND(VALUE(SUBSTITUTE(連結実質赤字比率に係る赤字・黒字の構成分析!G$40,"▲", "-")), 2) &lt; 0, ABS(ROUND(VALUE(SUBSTITUTE(連結実質赤字比率に係る赤字・黒字の構成分析!G$40,"▲", "-")), 2)), NA())</f>
        <v>#N/A</v>
      </c>
      <c r="E30" s="174">
        <f>IF(ROUND(VALUE(SUBSTITUTE(連結実質赤字比率に係る赤字・黒字の構成分析!G$40,"▲", "-")), 2) &gt;= 0, ABS(ROUND(VALUE(SUBSTITUTE(連結実質赤字比率に係る赤字・黒字の構成分析!G$40,"▲", "-")), 2)), NA())</f>
        <v>0.05</v>
      </c>
      <c r="F30" s="174" t="e">
        <f>IF(ROUND(VALUE(SUBSTITUTE(連結実質赤字比率に係る赤字・黒字の構成分析!H$40,"▲", "-")), 2) &lt; 0, ABS(ROUND(VALUE(SUBSTITUTE(連結実質赤字比率に係る赤字・黒字の構成分析!H$40,"▲", "-")), 2)), NA())</f>
        <v>#N/A</v>
      </c>
      <c r="G30" s="174">
        <f>IF(ROUND(VALUE(SUBSTITUTE(連結実質赤字比率に係る赤字・黒字の構成分析!H$40,"▲", "-")), 2) &gt;= 0, ABS(ROUND(VALUE(SUBSTITUTE(連結実質赤字比率に係る赤字・黒字の構成分析!H$40,"▲", "-")), 2)), NA())</f>
        <v>0.04</v>
      </c>
      <c r="H30" s="174" t="e">
        <f>IF(ROUND(VALUE(SUBSTITUTE(連結実質赤字比率に係る赤字・黒字の構成分析!I$40,"▲", "-")), 2) &lt; 0, ABS(ROUND(VALUE(SUBSTITUTE(連結実質赤字比率に係る赤字・黒字の構成分析!I$40,"▲", "-")), 2)), NA())</f>
        <v>#N/A</v>
      </c>
      <c r="I30" s="174">
        <f>IF(ROUND(VALUE(SUBSTITUTE(連結実質赤字比率に係る赤字・黒字の構成分析!I$40,"▲", "-")), 2) &gt;= 0, ABS(ROUND(VALUE(SUBSTITUTE(連結実質赤字比率に係る赤字・黒字の構成分析!I$40,"▲", "-")), 2)), NA())</f>
        <v>0.04</v>
      </c>
      <c r="J30" s="174" t="e">
        <f>IF(ROUND(VALUE(SUBSTITUTE(連結実質赤字比率に係る赤字・黒字の構成分析!J$40,"▲", "-")), 2) &lt; 0, ABS(ROUND(VALUE(SUBSTITUTE(連結実質赤字比率に係る赤字・黒字の構成分析!J$40,"▲", "-")), 2)), NA())</f>
        <v>#N/A</v>
      </c>
      <c r="K30" s="174">
        <f>IF(ROUND(VALUE(SUBSTITUTE(連結実質赤字比率に係る赤字・黒字の構成分析!J$40,"▲", "-")), 2) &gt;= 0, ABS(ROUND(VALUE(SUBSTITUTE(連結実質赤字比率に係る赤字・黒字の構成分析!J$40,"▲", "-")), 2)), NA())</f>
        <v>0.06</v>
      </c>
    </row>
    <row r="31" spans="1:11" x14ac:dyDescent="0.15">
      <c r="A31" s="174" t="str">
        <f>IF(連結実質赤字比率に係る赤字・黒字の構成分析!C$39="",NA(),連結実質赤字比率に係る赤字・黒字の構成分析!C$39)</f>
        <v>平内町国民健康保険特別会計</v>
      </c>
      <c r="B31" s="174" t="e">
        <f>IF(ROUND(VALUE(SUBSTITUTE(連結実質赤字比率に係る赤字・黒字の構成分析!F$39,"▲", "-")), 2) &lt; 0, ABS(ROUND(VALUE(SUBSTITUTE(連結実質赤字比率に係る赤字・黒字の構成分析!F$39,"▲", "-")), 2)), NA())</f>
        <v>#N/A</v>
      </c>
      <c r="C31" s="174">
        <f>IF(ROUND(VALUE(SUBSTITUTE(連結実質赤字比率に係る赤字・黒字の構成分析!F$39,"▲", "-")), 2) &gt;= 0, ABS(ROUND(VALUE(SUBSTITUTE(連結実質赤字比率に係る赤字・黒字の構成分析!F$39,"▲", "-")), 2)), NA())</f>
        <v>2.0499999999999998</v>
      </c>
      <c r="D31" s="174" t="e">
        <f>IF(ROUND(VALUE(SUBSTITUTE(連結実質赤字比率に係る赤字・黒字の構成分析!G$39,"▲", "-")), 2) &lt; 0, ABS(ROUND(VALUE(SUBSTITUTE(連結実質赤字比率に係る赤字・黒字の構成分析!G$39,"▲", "-")), 2)), NA())</f>
        <v>#N/A</v>
      </c>
      <c r="E31" s="174">
        <f>IF(ROUND(VALUE(SUBSTITUTE(連結実質赤字比率に係る赤字・黒字の構成分析!G$39,"▲", "-")), 2) &gt;= 0, ABS(ROUND(VALUE(SUBSTITUTE(連結実質赤字比率に係る赤字・黒字の構成分析!G$39,"▲", "-")), 2)), NA())</f>
        <v>2.67</v>
      </c>
      <c r="F31" s="174" t="e">
        <f>IF(ROUND(VALUE(SUBSTITUTE(連結実質赤字比率に係る赤字・黒字の構成分析!H$39,"▲", "-")), 2) &lt; 0, ABS(ROUND(VALUE(SUBSTITUTE(連結実質赤字比率に係る赤字・黒字の構成分析!H$39,"▲", "-")), 2)), NA())</f>
        <v>#N/A</v>
      </c>
      <c r="G31" s="174">
        <f>IF(ROUND(VALUE(SUBSTITUTE(連結実質赤字比率に係る赤字・黒字の構成分析!H$39,"▲", "-")), 2) &gt;= 0, ABS(ROUND(VALUE(SUBSTITUTE(連結実質赤字比率に係る赤字・黒字の構成分析!H$39,"▲", "-")), 2)), NA())</f>
        <v>1.98</v>
      </c>
      <c r="H31" s="174" t="e">
        <f>IF(ROUND(VALUE(SUBSTITUTE(連結実質赤字比率に係る赤字・黒字の構成分析!I$39,"▲", "-")), 2) &lt; 0, ABS(ROUND(VALUE(SUBSTITUTE(連結実質赤字比率に係る赤字・黒字の構成分析!I$39,"▲", "-")), 2)), NA())</f>
        <v>#N/A</v>
      </c>
      <c r="I31" s="174">
        <f>IF(ROUND(VALUE(SUBSTITUTE(連結実質赤字比率に係る赤字・黒字の構成分析!I$39,"▲", "-")), 2) &gt;= 0, ABS(ROUND(VALUE(SUBSTITUTE(連結実質赤字比率に係る赤字・黒字の構成分析!I$39,"▲", "-")), 2)), NA())</f>
        <v>0.6</v>
      </c>
      <c r="J31" s="174" t="e">
        <f>IF(ROUND(VALUE(SUBSTITUTE(連結実質赤字比率に係る赤字・黒字の構成分析!J$39,"▲", "-")), 2) &lt; 0, ABS(ROUND(VALUE(SUBSTITUTE(連結実質赤字比率に係る赤字・黒字の構成分析!J$39,"▲", "-")), 2)), NA())</f>
        <v>#N/A</v>
      </c>
      <c r="K31" s="174">
        <f>IF(ROUND(VALUE(SUBSTITUTE(連結実質赤字比率に係る赤字・黒字の構成分析!J$39,"▲", "-")), 2) &gt;= 0, ABS(ROUND(VALUE(SUBSTITUTE(連結実質赤字比率に係る赤字・黒字の構成分析!J$39,"▲", "-")), 2)), NA())</f>
        <v>0.96</v>
      </c>
    </row>
    <row r="32" spans="1:11" x14ac:dyDescent="0.15">
      <c r="A32" s="174" t="str">
        <f>IF(連結実質赤字比率に係る赤字・黒字の構成分析!C$38="",NA(),連結実質赤字比率に係る赤字・黒字の構成分析!C$38)</f>
        <v>平内町国民健康保険平内中央病院事業会計</v>
      </c>
      <c r="B32" s="174" t="e">
        <f>IF(ROUND(VALUE(SUBSTITUTE(連結実質赤字比率に係る赤字・黒字の構成分析!F$38,"▲", "-")), 2) &lt; 0, ABS(ROUND(VALUE(SUBSTITUTE(連結実質赤字比率に係る赤字・黒字の構成分析!F$38,"▲", "-")), 2)), NA())</f>
        <v>#N/A</v>
      </c>
      <c r="C32" s="174">
        <f>IF(ROUND(VALUE(SUBSTITUTE(連結実質赤字比率に係る赤字・黒字の構成分析!F$38,"▲", "-")), 2) &gt;= 0, ABS(ROUND(VALUE(SUBSTITUTE(連結実質赤字比率に係る赤字・黒字の構成分析!F$38,"▲", "-")), 2)), NA())</f>
        <v>3.64</v>
      </c>
      <c r="D32" s="174" t="e">
        <f>IF(ROUND(VALUE(SUBSTITUTE(連結実質赤字比率に係る赤字・黒字の構成分析!G$38,"▲", "-")), 2) &lt; 0, ABS(ROUND(VALUE(SUBSTITUTE(連結実質赤字比率に係る赤字・黒字の構成分析!G$38,"▲", "-")), 2)), NA())</f>
        <v>#N/A</v>
      </c>
      <c r="E32" s="174">
        <f>IF(ROUND(VALUE(SUBSTITUTE(連結実質赤字比率に係る赤字・黒字の構成分析!G$38,"▲", "-")), 2) &gt;= 0, ABS(ROUND(VALUE(SUBSTITUTE(連結実質赤字比率に係る赤字・黒字の構成分析!G$38,"▲", "-")), 2)), NA())</f>
        <v>3.67</v>
      </c>
      <c r="F32" s="174" t="e">
        <f>IF(ROUND(VALUE(SUBSTITUTE(連結実質赤字比率に係る赤字・黒字の構成分析!H$38,"▲", "-")), 2) &lt; 0, ABS(ROUND(VALUE(SUBSTITUTE(連結実質赤字比率に係る赤字・黒字の構成分析!H$38,"▲", "-")), 2)), NA())</f>
        <v>#N/A</v>
      </c>
      <c r="G32" s="174">
        <f>IF(ROUND(VALUE(SUBSTITUTE(連結実質赤字比率に係る赤字・黒字の構成分析!H$38,"▲", "-")), 2) &gt;= 0, ABS(ROUND(VALUE(SUBSTITUTE(連結実質赤字比率に係る赤字・黒字の構成分析!H$38,"▲", "-")), 2)), NA())</f>
        <v>3.68</v>
      </c>
      <c r="H32" s="174" t="e">
        <f>IF(ROUND(VALUE(SUBSTITUTE(連結実質赤字比率に係る赤字・黒字の構成分析!I$38,"▲", "-")), 2) &lt; 0, ABS(ROUND(VALUE(SUBSTITUTE(連結実質赤字比率に係る赤字・黒字の構成分析!I$38,"▲", "-")), 2)), NA())</f>
        <v>#N/A</v>
      </c>
      <c r="I32" s="174">
        <f>IF(ROUND(VALUE(SUBSTITUTE(連結実質赤字比率に係る赤字・黒字の構成分析!I$38,"▲", "-")), 2) &gt;= 0, ABS(ROUND(VALUE(SUBSTITUTE(連結実質赤字比率に係る赤字・黒字の構成分析!I$38,"▲", "-")), 2)), NA())</f>
        <v>2.81</v>
      </c>
      <c r="J32" s="174" t="e">
        <f>IF(ROUND(VALUE(SUBSTITUTE(連結実質赤字比率に係る赤字・黒字の構成分析!J$38,"▲", "-")), 2) &lt; 0, ABS(ROUND(VALUE(SUBSTITUTE(連結実質赤字比率に係る赤字・黒字の構成分析!J$38,"▲", "-")), 2)), NA())</f>
        <v>#N/A</v>
      </c>
      <c r="K32" s="174">
        <f>IF(ROUND(VALUE(SUBSTITUTE(連結実質赤字比率に係る赤字・黒字の構成分析!J$38,"▲", "-")), 2) &gt;= 0, ABS(ROUND(VALUE(SUBSTITUTE(連結実質赤字比率に係る赤字・黒字の構成分析!J$38,"▲", "-")), 2)), NA())</f>
        <v>2.5499999999999998</v>
      </c>
    </row>
    <row r="33" spans="1:16" x14ac:dyDescent="0.15">
      <c r="A33" s="174" t="str">
        <f>IF(連結実質赤字比率に係る赤字・黒字の構成分析!C$37="",NA(),連結実質赤字比率に係る赤字・黒字の構成分析!C$37)</f>
        <v>平内町介護保険特別会計</v>
      </c>
      <c r="B33" s="174" t="e">
        <f>IF(ROUND(VALUE(SUBSTITUTE(連結実質赤字比率に係る赤字・黒字の構成分析!F$37,"▲", "-")), 2) &lt; 0, ABS(ROUND(VALUE(SUBSTITUTE(連結実質赤字比率に係る赤字・黒字の構成分析!F$37,"▲", "-")), 2)), NA())</f>
        <v>#N/A</v>
      </c>
      <c r="C33" s="174">
        <f>IF(ROUND(VALUE(SUBSTITUTE(連結実質赤字比率に係る赤字・黒字の構成分析!F$37,"▲", "-")), 2) &gt;= 0, ABS(ROUND(VALUE(SUBSTITUTE(連結実質赤字比率に係る赤字・黒字の構成分析!F$37,"▲", "-")), 2)), NA())</f>
        <v>1.02</v>
      </c>
      <c r="D33" s="174" t="e">
        <f>IF(ROUND(VALUE(SUBSTITUTE(連結実質赤字比率に係る赤字・黒字の構成分析!G$37,"▲", "-")), 2) &lt; 0, ABS(ROUND(VALUE(SUBSTITUTE(連結実質赤字比率に係る赤字・黒字の構成分析!G$37,"▲", "-")), 2)), NA())</f>
        <v>#N/A</v>
      </c>
      <c r="E33" s="174">
        <f>IF(ROUND(VALUE(SUBSTITUTE(連結実質赤字比率に係る赤字・黒字の構成分析!G$37,"▲", "-")), 2) &gt;= 0, ABS(ROUND(VALUE(SUBSTITUTE(連結実質赤字比率に係る赤字・黒字の構成分析!G$37,"▲", "-")), 2)), NA())</f>
        <v>0.3</v>
      </c>
      <c r="F33" s="174" t="e">
        <f>IF(ROUND(VALUE(SUBSTITUTE(連結実質赤字比率に係る赤字・黒字の構成分析!H$37,"▲", "-")), 2) &lt; 0, ABS(ROUND(VALUE(SUBSTITUTE(連結実質赤字比率に係る赤字・黒字の構成分析!H$37,"▲", "-")), 2)), NA())</f>
        <v>#N/A</v>
      </c>
      <c r="G33" s="174">
        <f>IF(ROUND(VALUE(SUBSTITUTE(連結実質赤字比率に係る赤字・黒字の構成分析!H$37,"▲", "-")), 2) &gt;= 0, ABS(ROUND(VALUE(SUBSTITUTE(連結実質赤字比率に係る赤字・黒字の構成分析!H$37,"▲", "-")), 2)), NA())</f>
        <v>0.46</v>
      </c>
      <c r="H33" s="174" t="e">
        <f>IF(ROUND(VALUE(SUBSTITUTE(連結実質赤字比率に係る赤字・黒字の構成分析!I$37,"▲", "-")), 2) &lt; 0, ABS(ROUND(VALUE(SUBSTITUTE(連結実質赤字比率に係る赤字・黒字の構成分析!I$37,"▲", "-")), 2)), NA())</f>
        <v>#N/A</v>
      </c>
      <c r="I33" s="174">
        <f>IF(ROUND(VALUE(SUBSTITUTE(連結実質赤字比率に係る赤字・黒字の構成分析!I$37,"▲", "-")), 2) &gt;= 0, ABS(ROUND(VALUE(SUBSTITUTE(連結実質赤字比率に係る赤字・黒字の構成分析!I$37,"▲", "-")), 2)), NA())</f>
        <v>2.34</v>
      </c>
      <c r="J33" s="174" t="e">
        <f>IF(ROUND(VALUE(SUBSTITUTE(連結実質赤字比率に係る赤字・黒字の構成分析!J$37,"▲", "-")), 2) &lt; 0, ABS(ROUND(VALUE(SUBSTITUTE(連結実質赤字比率に係る赤字・黒字の構成分析!J$37,"▲", "-")), 2)), NA())</f>
        <v>#N/A</v>
      </c>
      <c r="K33" s="174">
        <f>IF(ROUND(VALUE(SUBSTITUTE(連結実質赤字比率に係る赤字・黒字の構成分析!J$37,"▲", "-")), 2) &gt;= 0, ABS(ROUND(VALUE(SUBSTITUTE(連結実質赤字比率に係る赤字・黒字の構成分析!J$37,"▲", "-")), 2)), NA())</f>
        <v>3.01</v>
      </c>
    </row>
    <row r="34" spans="1:16" x14ac:dyDescent="0.15">
      <c r="A34" s="174" t="str">
        <f>IF(連結実質赤字比率に係る赤字・黒字の構成分析!C$36="",NA(),連結実質赤字比率に係る赤字・黒字の構成分析!C$36)</f>
        <v>平内町水道事業会計</v>
      </c>
      <c r="B34" s="174" t="e">
        <f>IF(ROUND(VALUE(SUBSTITUTE(連結実質赤字比率に係る赤字・黒字の構成分析!F$36,"▲", "-")), 2) &lt; 0, ABS(ROUND(VALUE(SUBSTITUTE(連結実質赤字比率に係る赤字・黒字の構成分析!F$36,"▲", "-")), 2)), NA())</f>
        <v>#N/A</v>
      </c>
      <c r="C34" s="174">
        <f>IF(ROUND(VALUE(SUBSTITUTE(連結実質赤字比率に係る赤字・黒字の構成分析!F$36,"▲", "-")), 2) &gt;= 0, ABS(ROUND(VALUE(SUBSTITUTE(連結実質赤字比率に係る赤字・黒字の構成分析!F$36,"▲", "-")), 2)), NA())</f>
        <v>2.36</v>
      </c>
      <c r="D34" s="174" t="e">
        <f>IF(ROUND(VALUE(SUBSTITUTE(連結実質赤字比率に係る赤字・黒字の構成分析!G$36,"▲", "-")), 2) &lt; 0, ABS(ROUND(VALUE(SUBSTITUTE(連結実質赤字比率に係る赤字・黒字の構成分析!G$36,"▲", "-")), 2)), NA())</f>
        <v>#N/A</v>
      </c>
      <c r="E34" s="174">
        <f>IF(ROUND(VALUE(SUBSTITUTE(連結実質赤字比率に係る赤字・黒字の構成分析!G$36,"▲", "-")), 2) &gt;= 0, ABS(ROUND(VALUE(SUBSTITUTE(連結実質赤字比率に係る赤字・黒字の構成分析!G$36,"▲", "-")), 2)), NA())</f>
        <v>2.69</v>
      </c>
      <c r="F34" s="174" t="e">
        <f>IF(ROUND(VALUE(SUBSTITUTE(連結実質赤字比率に係る赤字・黒字の構成分析!H$36,"▲", "-")), 2) &lt; 0, ABS(ROUND(VALUE(SUBSTITUTE(連結実質赤字比率に係る赤字・黒字の構成分析!H$36,"▲", "-")), 2)), NA())</f>
        <v>#N/A</v>
      </c>
      <c r="G34" s="174">
        <f>IF(ROUND(VALUE(SUBSTITUTE(連結実質赤字比率に係る赤字・黒字の構成分析!H$36,"▲", "-")), 2) &gt;= 0, ABS(ROUND(VALUE(SUBSTITUTE(連結実質赤字比率に係る赤字・黒字の構成分析!H$36,"▲", "-")), 2)), NA())</f>
        <v>3.04</v>
      </c>
      <c r="H34" s="174" t="e">
        <f>IF(ROUND(VALUE(SUBSTITUTE(連結実質赤字比率に係る赤字・黒字の構成分析!I$36,"▲", "-")), 2) &lt; 0, ABS(ROUND(VALUE(SUBSTITUTE(連結実質赤字比率に係る赤字・黒字の構成分析!I$36,"▲", "-")), 2)), NA())</f>
        <v>#N/A</v>
      </c>
      <c r="I34" s="174">
        <f>IF(ROUND(VALUE(SUBSTITUTE(連結実質赤字比率に係る赤字・黒字の構成分析!I$36,"▲", "-")), 2) &gt;= 0, ABS(ROUND(VALUE(SUBSTITUTE(連結実質赤字比率に係る赤字・黒字の構成分析!I$36,"▲", "-")), 2)), NA())</f>
        <v>3.65</v>
      </c>
      <c r="J34" s="174" t="e">
        <f>IF(ROUND(VALUE(SUBSTITUTE(連結実質赤字比率に係る赤字・黒字の構成分析!J$36,"▲", "-")), 2) &lt; 0, ABS(ROUND(VALUE(SUBSTITUTE(連結実質赤字比率に係る赤字・黒字の構成分析!J$36,"▲", "-")), 2)), NA())</f>
        <v>#N/A</v>
      </c>
      <c r="K34" s="174">
        <f>IF(ROUND(VALUE(SUBSTITUTE(連結実質赤字比率に係る赤字・黒字の構成分析!J$36,"▲", "-")), 2) &gt;= 0, ABS(ROUND(VALUE(SUBSTITUTE(連結実質赤字比率に係る赤字・黒字の構成分析!J$36,"▲", "-")), 2)), NA())</f>
        <v>4.1399999999999997</v>
      </c>
    </row>
    <row r="35" spans="1:16" x14ac:dyDescent="0.15">
      <c r="A35" s="174" t="str">
        <f>IF(連結実質赤字比率に係る赤字・黒字の構成分析!C$35="",NA(),連結実質赤字比率に係る赤字・黒字の構成分析!C$35)</f>
        <v>一般会計</v>
      </c>
      <c r="B35" s="174" t="e">
        <f>IF(ROUND(VALUE(SUBSTITUTE(連結実質赤字比率に係る赤字・黒字の構成分析!F$35,"▲", "-")), 2) &lt; 0, ABS(ROUND(VALUE(SUBSTITUTE(連結実質赤字比率に係る赤字・黒字の構成分析!F$35,"▲", "-")), 2)), NA())</f>
        <v>#N/A</v>
      </c>
      <c r="C35" s="174">
        <f>IF(ROUND(VALUE(SUBSTITUTE(連結実質赤字比率に係る赤字・黒字の構成分析!F$35,"▲", "-")), 2) &gt;= 0, ABS(ROUND(VALUE(SUBSTITUTE(連結実質赤字比率に係る赤字・黒字の構成分析!F$35,"▲", "-")), 2)), NA())</f>
        <v>3.93</v>
      </c>
      <c r="D35" s="174" t="e">
        <f>IF(ROUND(VALUE(SUBSTITUTE(連結実質赤字比率に係る赤字・黒字の構成分析!G$35,"▲", "-")), 2) &lt; 0, ABS(ROUND(VALUE(SUBSTITUTE(連結実質赤字比率に係る赤字・黒字の構成分析!G$35,"▲", "-")), 2)), NA())</f>
        <v>#N/A</v>
      </c>
      <c r="E35" s="174">
        <f>IF(ROUND(VALUE(SUBSTITUTE(連結実質赤字比率に係る赤字・黒字の構成分析!G$35,"▲", "-")), 2) &gt;= 0, ABS(ROUND(VALUE(SUBSTITUTE(連結実質赤字比率に係る赤字・黒字の構成分析!G$35,"▲", "-")), 2)), NA())</f>
        <v>3.6</v>
      </c>
      <c r="F35" s="174" t="e">
        <f>IF(ROUND(VALUE(SUBSTITUTE(連結実質赤字比率に係る赤字・黒字の構成分析!H$35,"▲", "-")), 2) &lt; 0, ABS(ROUND(VALUE(SUBSTITUTE(連結実質赤字比率に係る赤字・黒字の構成分析!H$35,"▲", "-")), 2)), NA())</f>
        <v>#N/A</v>
      </c>
      <c r="G35" s="174">
        <f>IF(ROUND(VALUE(SUBSTITUTE(連結実質赤字比率に係る赤字・黒字の構成分析!H$35,"▲", "-")), 2) &gt;= 0, ABS(ROUND(VALUE(SUBSTITUTE(連結実質赤字比率に係る赤字・黒字の構成分析!H$35,"▲", "-")), 2)), NA())</f>
        <v>3.64</v>
      </c>
      <c r="H35" s="174" t="e">
        <f>IF(ROUND(VALUE(SUBSTITUTE(連結実質赤字比率に係る赤字・黒字の構成分析!I$35,"▲", "-")), 2) &lt; 0, ABS(ROUND(VALUE(SUBSTITUTE(連結実質赤字比率に係る赤字・黒字の構成分析!I$35,"▲", "-")), 2)), NA())</f>
        <v>#N/A</v>
      </c>
      <c r="I35" s="174">
        <f>IF(ROUND(VALUE(SUBSTITUTE(連結実質赤字比率に係る赤字・黒字の構成分析!I$35,"▲", "-")), 2) &gt;= 0, ABS(ROUND(VALUE(SUBSTITUTE(連結実質赤字比率に係る赤字・黒字の構成分析!I$35,"▲", "-")), 2)), NA())</f>
        <v>3.43</v>
      </c>
      <c r="J35" s="174" t="e">
        <f>IF(ROUND(VALUE(SUBSTITUTE(連結実質赤字比率に係る赤字・黒字の構成分析!J$35,"▲", "-")), 2) &lt; 0, ABS(ROUND(VALUE(SUBSTITUTE(連結実質赤字比率に係る赤字・黒字の構成分析!J$35,"▲", "-")), 2)), NA())</f>
        <v>#N/A</v>
      </c>
      <c r="K35" s="174">
        <f>IF(ROUND(VALUE(SUBSTITUTE(連結実質赤字比率に係る赤字・黒字の構成分析!J$35,"▲", "-")), 2) &gt;= 0, ABS(ROUND(VALUE(SUBSTITUTE(連結実質赤字比率に係る赤字・黒字の構成分析!J$35,"▲", "-")), 2)), NA())</f>
        <v>4.46</v>
      </c>
    </row>
    <row r="36" spans="1:16" x14ac:dyDescent="0.15">
      <c r="A36" s="174" t="str">
        <f>IF(連結実質赤字比率に係る赤字・黒字の構成分析!C$34="",NA(),連結実質赤字比率に係る赤字・黒字の構成分析!C$34)</f>
        <v>平内町漁業集落環境整備事業特別会計</v>
      </c>
      <c r="B36" s="174" t="e">
        <f>IF(ROUND(VALUE(SUBSTITUTE(連結実質赤字比率に係る赤字・黒字の構成分析!F$34,"▲", "-")), 2) &lt; 0, ABS(ROUND(VALUE(SUBSTITUTE(連結実質赤字比率に係る赤字・黒字の構成分析!F$34,"▲", "-")), 2)), NA())</f>
        <v>#N/A</v>
      </c>
      <c r="C36" s="174">
        <f>IF(ROUND(VALUE(SUBSTITUTE(連結実質赤字比率に係る赤字・黒字の構成分析!F$34,"▲", "-")), 2) &gt;= 0, ABS(ROUND(VALUE(SUBSTITUTE(連結実質赤字比率に係る赤字・黒字の構成分析!F$34,"▲", "-")), 2)), NA())</f>
        <v>0.01</v>
      </c>
      <c r="D36" s="174" t="e">
        <f>IF(ROUND(VALUE(SUBSTITUTE(連結実質赤字比率に係る赤字・黒字の構成分析!G$34,"▲", "-")), 2) &lt; 0, ABS(ROUND(VALUE(SUBSTITUTE(連結実質赤字比率に係る赤字・黒字の構成分析!G$34,"▲", "-")), 2)), NA())</f>
        <v>#N/A</v>
      </c>
      <c r="E36" s="174">
        <f>IF(ROUND(VALUE(SUBSTITUTE(連結実質赤字比率に係る赤字・黒字の構成分析!G$34,"▲", "-")), 2) &gt;= 0, ABS(ROUND(VALUE(SUBSTITUTE(連結実質赤字比率に係る赤字・黒字の構成分析!G$34,"▲", "-")), 2)), NA())</f>
        <v>0.01</v>
      </c>
      <c r="F36" s="174" t="e">
        <f>IF(ROUND(VALUE(SUBSTITUTE(連結実質赤字比率に係る赤字・黒字の構成分析!H$34,"▲", "-")), 2) &lt; 0, ABS(ROUND(VALUE(SUBSTITUTE(連結実質赤字比率に係る赤字・黒字の構成分析!H$34,"▲", "-")), 2)), NA())</f>
        <v>#N/A</v>
      </c>
      <c r="G36" s="174">
        <f>IF(ROUND(VALUE(SUBSTITUTE(連結実質赤字比率に係る赤字・黒字の構成分析!H$34,"▲", "-")), 2) &gt;= 0, ABS(ROUND(VALUE(SUBSTITUTE(連結実質赤字比率に係る赤字・黒字の構成分析!H$34,"▲", "-")), 2)), NA())</f>
        <v>0.02</v>
      </c>
      <c r="H36" s="174" t="e">
        <f>IF(ROUND(VALUE(SUBSTITUTE(連結実質赤字比率に係る赤字・黒字の構成分析!I$34,"▲", "-")), 2) &lt; 0, ABS(ROUND(VALUE(SUBSTITUTE(連結実質赤字比率に係る赤字・黒字の構成分析!I$34,"▲", "-")), 2)), NA())</f>
        <v>#N/A</v>
      </c>
      <c r="I36" s="174">
        <f>IF(ROUND(VALUE(SUBSTITUTE(連結実質赤字比率に係る赤字・黒字の構成分析!I$34,"▲", "-")), 2) &gt;= 0, ABS(ROUND(VALUE(SUBSTITUTE(連結実質赤字比率に係る赤字・黒字の構成分析!I$34,"▲", "-")), 2)), NA())</f>
        <v>0.03</v>
      </c>
      <c r="J36" s="174" t="e">
        <f>IF(ROUND(VALUE(SUBSTITUTE(連結実質赤字比率に係る赤字・黒字の構成分析!J$34,"▲", "-")), 2) &lt; 0, ABS(ROUND(VALUE(SUBSTITUTE(連結実質赤字比率に係る赤字・黒字の構成分析!J$34,"▲", "-")), 2)), NA())</f>
        <v>#N/A</v>
      </c>
      <c r="K36" s="174">
        <f>IF(ROUND(VALUE(SUBSTITUTE(連結実質赤字比率に係る赤字・黒字の構成分析!J$34,"▲", "-")), 2) &gt;= 0, ABS(ROUND(VALUE(SUBSTITUTE(連結実質赤字比率に係る赤字・黒字の構成分析!J$34,"▲", "-")), 2)), NA())</f>
        <v>0</v>
      </c>
    </row>
    <row r="39" spans="1:16" x14ac:dyDescent="0.15">
      <c r="A39" s="143" t="s">
        <v>60</v>
      </c>
    </row>
    <row r="40" spans="1:16" x14ac:dyDescent="0.15">
      <c r="A40" s="175"/>
      <c r="B40" s="175" t="str">
        <f>'実質公債費比率（分子）の構造'!K$44</f>
        <v>R01</v>
      </c>
      <c r="C40" s="175"/>
      <c r="D40" s="175"/>
      <c r="E40" s="175" t="str">
        <f>'実質公債費比率（分子）の構造'!L$44</f>
        <v>R02</v>
      </c>
      <c r="F40" s="175"/>
      <c r="G40" s="175"/>
      <c r="H40" s="175" t="str">
        <f>'実質公債費比率（分子）の構造'!M$44</f>
        <v>R03</v>
      </c>
      <c r="I40" s="175"/>
      <c r="J40" s="175"/>
      <c r="K40" s="175" t="str">
        <f>'実質公債費比率（分子）の構造'!N$44</f>
        <v>R04</v>
      </c>
      <c r="L40" s="175"/>
      <c r="M40" s="175"/>
      <c r="N40" s="175" t="str">
        <f>'実質公債費比率（分子）の構造'!O$44</f>
        <v>R05</v>
      </c>
      <c r="O40" s="175"/>
      <c r="P40" s="175"/>
    </row>
    <row r="41" spans="1:16" x14ac:dyDescent="0.15">
      <c r="A41" s="175"/>
      <c r="B41" s="175" t="s">
        <v>61</v>
      </c>
      <c r="C41" s="175"/>
      <c r="D41" s="175" t="s">
        <v>62</v>
      </c>
      <c r="E41" s="175" t="s">
        <v>61</v>
      </c>
      <c r="F41" s="175"/>
      <c r="G41" s="175" t="s">
        <v>62</v>
      </c>
      <c r="H41" s="175" t="s">
        <v>61</v>
      </c>
      <c r="I41" s="175"/>
      <c r="J41" s="175" t="s">
        <v>62</v>
      </c>
      <c r="K41" s="175" t="s">
        <v>61</v>
      </c>
      <c r="L41" s="175"/>
      <c r="M41" s="175" t="s">
        <v>62</v>
      </c>
      <c r="N41" s="175" t="s">
        <v>61</v>
      </c>
      <c r="O41" s="175"/>
      <c r="P41" s="175" t="s">
        <v>62</v>
      </c>
    </row>
    <row r="42" spans="1:16" x14ac:dyDescent="0.15">
      <c r="A42" s="175" t="s">
        <v>63</v>
      </c>
      <c r="B42" s="175"/>
      <c r="C42" s="175"/>
      <c r="D42" s="175">
        <f>'実質公債費比率（分子）の構造'!K$52</f>
        <v>583</v>
      </c>
      <c r="E42" s="175"/>
      <c r="F42" s="175"/>
      <c r="G42" s="175">
        <f>'実質公債費比率（分子）の構造'!L$52</f>
        <v>574</v>
      </c>
      <c r="H42" s="175"/>
      <c r="I42" s="175"/>
      <c r="J42" s="175">
        <f>'実質公債費比率（分子）の構造'!M$52</f>
        <v>596</v>
      </c>
      <c r="K42" s="175"/>
      <c r="L42" s="175"/>
      <c r="M42" s="175">
        <f>'実質公債費比率（分子）の構造'!N$52</f>
        <v>612</v>
      </c>
      <c r="N42" s="175"/>
      <c r="O42" s="175"/>
      <c r="P42" s="175">
        <f>'実質公債費比率（分子）の構造'!O$52</f>
        <v>646</v>
      </c>
    </row>
    <row r="43" spans="1:16" x14ac:dyDescent="0.15">
      <c r="A43" s="175" t="s">
        <v>16</v>
      </c>
      <c r="B43" s="175">
        <f>'実質公債費比率（分子）の構造'!K$51</f>
        <v>0</v>
      </c>
      <c r="C43" s="175"/>
      <c r="D43" s="175"/>
      <c r="E43" s="175">
        <f>'実質公債費比率（分子）の構造'!L$51</f>
        <v>0</v>
      </c>
      <c r="F43" s="175"/>
      <c r="G43" s="175"/>
      <c r="H43" s="175">
        <f>'実質公債費比率（分子）の構造'!M$51</f>
        <v>0</v>
      </c>
      <c r="I43" s="175"/>
      <c r="J43" s="175"/>
      <c r="K43" s="175">
        <f>'実質公債費比率（分子）の構造'!N$51</f>
        <v>0</v>
      </c>
      <c r="L43" s="175"/>
      <c r="M43" s="175"/>
      <c r="N43" s="175">
        <f>'実質公債費比率（分子）の構造'!O$51</f>
        <v>0</v>
      </c>
      <c r="O43" s="175"/>
      <c r="P43" s="175"/>
    </row>
    <row r="44" spans="1:16" x14ac:dyDescent="0.15">
      <c r="A44" s="175" t="s">
        <v>64</v>
      </c>
      <c r="B44" s="175" t="str">
        <f>'実質公債費比率（分子）の構造'!K$50</f>
        <v>-</v>
      </c>
      <c r="C44" s="175"/>
      <c r="D44" s="175"/>
      <c r="E44" s="175" t="str">
        <f>'実質公債費比率（分子）の構造'!L$50</f>
        <v>-</v>
      </c>
      <c r="F44" s="175"/>
      <c r="G44" s="175"/>
      <c r="H44" s="175" t="str">
        <f>'実質公債費比率（分子）の構造'!M$50</f>
        <v>-</v>
      </c>
      <c r="I44" s="175"/>
      <c r="J44" s="175"/>
      <c r="K44" s="175" t="str">
        <f>'実質公債費比率（分子）の構造'!N$50</f>
        <v>-</v>
      </c>
      <c r="L44" s="175"/>
      <c r="M44" s="175"/>
      <c r="N44" s="175" t="str">
        <f>'実質公債費比率（分子）の構造'!O$50</f>
        <v>-</v>
      </c>
      <c r="O44" s="175"/>
      <c r="P44" s="175"/>
    </row>
    <row r="45" spans="1:16" x14ac:dyDescent="0.15">
      <c r="A45" s="175" t="s">
        <v>65</v>
      </c>
      <c r="B45" s="175">
        <f>'実質公債費比率（分子）の構造'!K$49</f>
        <v>13</v>
      </c>
      <c r="C45" s="175"/>
      <c r="D45" s="175"/>
      <c r="E45" s="175">
        <f>'実質公債費比率（分子）の構造'!L$49</f>
        <v>16</v>
      </c>
      <c r="F45" s="175"/>
      <c r="G45" s="175"/>
      <c r="H45" s="175">
        <f>'実質公債費比率（分子）の構造'!M$49</f>
        <v>14</v>
      </c>
      <c r="I45" s="175"/>
      <c r="J45" s="175"/>
      <c r="K45" s="175">
        <f>'実質公債費比率（分子）の構造'!N$49</f>
        <v>16</v>
      </c>
      <c r="L45" s="175"/>
      <c r="M45" s="175"/>
      <c r="N45" s="175">
        <f>'実質公債費比率（分子）の構造'!O$49</f>
        <v>16</v>
      </c>
      <c r="O45" s="175"/>
      <c r="P45" s="175"/>
    </row>
    <row r="46" spans="1:16" x14ac:dyDescent="0.15">
      <c r="A46" s="175" t="s">
        <v>66</v>
      </c>
      <c r="B46" s="175">
        <f>'実質公債費比率（分子）の構造'!K$48</f>
        <v>407</v>
      </c>
      <c r="C46" s="175"/>
      <c r="D46" s="175"/>
      <c r="E46" s="175">
        <f>'実質公債費比率（分子）の構造'!L$48</f>
        <v>404</v>
      </c>
      <c r="F46" s="175"/>
      <c r="G46" s="175"/>
      <c r="H46" s="175">
        <f>'実質公債費比率（分子）の構造'!M$48</f>
        <v>419</v>
      </c>
      <c r="I46" s="175"/>
      <c r="J46" s="175"/>
      <c r="K46" s="175">
        <f>'実質公債費比率（分子）の構造'!N$48</f>
        <v>416</v>
      </c>
      <c r="L46" s="175"/>
      <c r="M46" s="175"/>
      <c r="N46" s="175">
        <f>'実質公債費比率（分子）の構造'!O$48</f>
        <v>417</v>
      </c>
      <c r="O46" s="175"/>
      <c r="P46" s="175"/>
    </row>
    <row r="47" spans="1:16" x14ac:dyDescent="0.15">
      <c r="A47" s="175" t="s">
        <v>12</v>
      </c>
      <c r="B47" s="175" t="str">
        <f>'実質公債費比率（分子）の構造'!K$47</f>
        <v>-</v>
      </c>
      <c r="C47" s="175"/>
      <c r="D47" s="175"/>
      <c r="E47" s="175" t="str">
        <f>'実質公債費比率（分子）の構造'!L$47</f>
        <v>-</v>
      </c>
      <c r="F47" s="175"/>
      <c r="G47" s="175"/>
      <c r="H47" s="175" t="str">
        <f>'実質公債費比率（分子）の構造'!M$47</f>
        <v>-</v>
      </c>
      <c r="I47" s="175"/>
      <c r="J47" s="175"/>
      <c r="K47" s="175" t="str">
        <f>'実質公債費比率（分子）の構造'!N$47</f>
        <v>-</v>
      </c>
      <c r="L47" s="175"/>
      <c r="M47" s="175"/>
      <c r="N47" s="175" t="str">
        <f>'実質公債費比率（分子）の構造'!O$47</f>
        <v>-</v>
      </c>
      <c r="O47" s="175"/>
      <c r="P47" s="175"/>
    </row>
    <row r="48" spans="1:16" x14ac:dyDescent="0.15">
      <c r="A48" s="175" t="s">
        <v>67</v>
      </c>
      <c r="B48" s="175" t="str">
        <f>'実質公債費比率（分子）の構造'!K$46</f>
        <v>-</v>
      </c>
      <c r="C48" s="175"/>
      <c r="D48" s="175"/>
      <c r="E48" s="175" t="str">
        <f>'実質公債費比率（分子）の構造'!L$46</f>
        <v>-</v>
      </c>
      <c r="F48" s="175"/>
      <c r="G48" s="175"/>
      <c r="H48" s="175" t="str">
        <f>'実質公債費比率（分子）の構造'!M$46</f>
        <v>-</v>
      </c>
      <c r="I48" s="175"/>
      <c r="J48" s="175"/>
      <c r="K48" s="175" t="str">
        <f>'実質公債費比率（分子）の構造'!N$46</f>
        <v>-</v>
      </c>
      <c r="L48" s="175"/>
      <c r="M48" s="175"/>
      <c r="N48" s="175" t="str">
        <f>'実質公債費比率（分子）の構造'!O$46</f>
        <v>-</v>
      </c>
      <c r="O48" s="175"/>
      <c r="P48" s="175"/>
    </row>
    <row r="49" spans="1:16" x14ac:dyDescent="0.15">
      <c r="A49" s="175" t="s">
        <v>68</v>
      </c>
      <c r="B49" s="175">
        <f>'実質公債費比率（分子）の構造'!K$45</f>
        <v>507</v>
      </c>
      <c r="C49" s="175"/>
      <c r="D49" s="175"/>
      <c r="E49" s="175">
        <f>'実質公債費比率（分子）の構造'!L$45</f>
        <v>492</v>
      </c>
      <c r="F49" s="175"/>
      <c r="G49" s="175"/>
      <c r="H49" s="175">
        <f>'実質公債費比率（分子）の構造'!M$45</f>
        <v>548</v>
      </c>
      <c r="I49" s="175"/>
      <c r="J49" s="175"/>
      <c r="K49" s="175">
        <f>'実質公債費比率（分子）の構造'!N$45</f>
        <v>609</v>
      </c>
      <c r="L49" s="175"/>
      <c r="M49" s="175"/>
      <c r="N49" s="175">
        <f>'実質公債費比率（分子）の構造'!O$45</f>
        <v>641</v>
      </c>
      <c r="O49" s="175"/>
      <c r="P49" s="175"/>
    </row>
    <row r="50" spans="1:16" x14ac:dyDescent="0.15">
      <c r="A50" s="175" t="s">
        <v>69</v>
      </c>
      <c r="B50" s="175" t="e">
        <f>NA()</f>
        <v>#N/A</v>
      </c>
      <c r="C50" s="175">
        <f>IF(ISNUMBER('実質公債費比率（分子）の構造'!K$53),'実質公債費比率（分子）の構造'!K$53,NA())</f>
        <v>344</v>
      </c>
      <c r="D50" s="175" t="e">
        <f>NA()</f>
        <v>#N/A</v>
      </c>
      <c r="E50" s="175" t="e">
        <f>NA()</f>
        <v>#N/A</v>
      </c>
      <c r="F50" s="175">
        <f>IF(ISNUMBER('実質公債費比率（分子）の構造'!L$53),'実質公債費比率（分子）の構造'!L$53,NA())</f>
        <v>338</v>
      </c>
      <c r="G50" s="175" t="e">
        <f>NA()</f>
        <v>#N/A</v>
      </c>
      <c r="H50" s="175" t="e">
        <f>NA()</f>
        <v>#N/A</v>
      </c>
      <c r="I50" s="175">
        <f>IF(ISNUMBER('実質公債費比率（分子）の構造'!M$53),'実質公債費比率（分子）の構造'!M$53,NA())</f>
        <v>385</v>
      </c>
      <c r="J50" s="175" t="e">
        <f>NA()</f>
        <v>#N/A</v>
      </c>
      <c r="K50" s="175" t="e">
        <f>NA()</f>
        <v>#N/A</v>
      </c>
      <c r="L50" s="175">
        <f>IF(ISNUMBER('実質公債費比率（分子）の構造'!N$53),'実質公債費比率（分子）の構造'!N$53,NA())</f>
        <v>429</v>
      </c>
      <c r="M50" s="175" t="e">
        <f>NA()</f>
        <v>#N/A</v>
      </c>
      <c r="N50" s="175" t="e">
        <f>NA()</f>
        <v>#N/A</v>
      </c>
      <c r="O50" s="175">
        <f>IF(ISNUMBER('実質公債費比率（分子）の構造'!O$53),'実質公債費比率（分子）の構造'!O$53,NA())</f>
        <v>428</v>
      </c>
      <c r="P50" s="175" t="e">
        <f>NA()</f>
        <v>#N/A</v>
      </c>
    </row>
    <row r="53" spans="1:16" x14ac:dyDescent="0.15">
      <c r="A53" s="143" t="s">
        <v>70</v>
      </c>
    </row>
    <row r="54" spans="1:16" x14ac:dyDescent="0.15">
      <c r="A54" s="174"/>
      <c r="B54" s="174" t="str">
        <f>'将来負担比率（分子）の構造'!I$40</f>
        <v>R01</v>
      </c>
      <c r="C54" s="174"/>
      <c r="D54" s="174"/>
      <c r="E54" s="174" t="str">
        <f>'将来負担比率（分子）の構造'!J$40</f>
        <v>R02</v>
      </c>
      <c r="F54" s="174"/>
      <c r="G54" s="174"/>
      <c r="H54" s="174" t="str">
        <f>'将来負担比率（分子）の構造'!K$40</f>
        <v>R03</v>
      </c>
      <c r="I54" s="174"/>
      <c r="J54" s="174"/>
      <c r="K54" s="174" t="str">
        <f>'将来負担比率（分子）の構造'!L$40</f>
        <v>R04</v>
      </c>
      <c r="L54" s="174"/>
      <c r="M54" s="174"/>
      <c r="N54" s="174" t="str">
        <f>'将来負担比率（分子）の構造'!M$40</f>
        <v>R05</v>
      </c>
      <c r="O54" s="174"/>
      <c r="P54" s="174"/>
    </row>
    <row r="55" spans="1:16" x14ac:dyDescent="0.15">
      <c r="A55" s="174"/>
      <c r="B55" s="174" t="s">
        <v>71</v>
      </c>
      <c r="C55" s="174"/>
      <c r="D55" s="174" t="s">
        <v>72</v>
      </c>
      <c r="E55" s="174" t="s">
        <v>71</v>
      </c>
      <c r="F55" s="174"/>
      <c r="G55" s="174" t="s">
        <v>72</v>
      </c>
      <c r="H55" s="174" t="s">
        <v>71</v>
      </c>
      <c r="I55" s="174"/>
      <c r="J55" s="174" t="s">
        <v>72</v>
      </c>
      <c r="K55" s="174" t="s">
        <v>71</v>
      </c>
      <c r="L55" s="174"/>
      <c r="M55" s="174" t="s">
        <v>72</v>
      </c>
      <c r="N55" s="174" t="s">
        <v>71</v>
      </c>
      <c r="O55" s="174"/>
      <c r="P55" s="174" t="s">
        <v>72</v>
      </c>
    </row>
    <row r="56" spans="1:16" x14ac:dyDescent="0.15">
      <c r="A56" s="174" t="s">
        <v>43</v>
      </c>
      <c r="B56" s="174"/>
      <c r="C56" s="174"/>
      <c r="D56" s="174">
        <f>'将来負担比率（分子）の構造'!I$52</f>
        <v>6949</v>
      </c>
      <c r="E56" s="174"/>
      <c r="F56" s="174"/>
      <c r="G56" s="174">
        <f>'将来負担比率（分子）の構造'!J$52</f>
        <v>7505</v>
      </c>
      <c r="H56" s="174"/>
      <c r="I56" s="174"/>
      <c r="J56" s="174">
        <f>'将来負担比率（分子）の構造'!K$52</f>
        <v>7425</v>
      </c>
      <c r="K56" s="174"/>
      <c r="L56" s="174"/>
      <c r="M56" s="174">
        <f>'将来負担比率（分子）の構造'!L$52</f>
        <v>7495</v>
      </c>
      <c r="N56" s="174"/>
      <c r="O56" s="174"/>
      <c r="P56" s="174">
        <f>'将来負担比率（分子）の構造'!M$52</f>
        <v>7157</v>
      </c>
    </row>
    <row r="57" spans="1:16" x14ac:dyDescent="0.15">
      <c r="A57" s="174" t="s">
        <v>42</v>
      </c>
      <c r="B57" s="174"/>
      <c r="C57" s="174"/>
      <c r="D57" s="174" t="str">
        <f>'将来負担比率（分子）の構造'!I$51</f>
        <v>-</v>
      </c>
      <c r="E57" s="174"/>
      <c r="F57" s="174"/>
      <c r="G57" s="174" t="str">
        <f>'将来負担比率（分子）の構造'!J$51</f>
        <v>-</v>
      </c>
      <c r="H57" s="174"/>
      <c r="I57" s="174"/>
      <c r="J57" s="174" t="str">
        <f>'将来負担比率（分子）の構造'!K$51</f>
        <v>-</v>
      </c>
      <c r="K57" s="174"/>
      <c r="L57" s="174"/>
      <c r="M57" s="174" t="str">
        <f>'将来負担比率（分子）の構造'!L$51</f>
        <v>-</v>
      </c>
      <c r="N57" s="174"/>
      <c r="O57" s="174"/>
      <c r="P57" s="174" t="str">
        <f>'将来負担比率（分子）の構造'!M$51</f>
        <v>-</v>
      </c>
    </row>
    <row r="58" spans="1:16" x14ac:dyDescent="0.15">
      <c r="A58" s="174" t="s">
        <v>41</v>
      </c>
      <c r="B58" s="174"/>
      <c r="C58" s="174"/>
      <c r="D58" s="174">
        <f>'将来負担比率（分子）の構造'!I$50</f>
        <v>1812</v>
      </c>
      <c r="E58" s="174"/>
      <c r="F58" s="174"/>
      <c r="G58" s="174">
        <f>'将来負担比率（分子）の構造'!J$50</f>
        <v>1753</v>
      </c>
      <c r="H58" s="174"/>
      <c r="I58" s="174"/>
      <c r="J58" s="174">
        <f>'将来負担比率（分子）の構造'!K$50</f>
        <v>2107</v>
      </c>
      <c r="K58" s="174"/>
      <c r="L58" s="174"/>
      <c r="M58" s="174">
        <f>'将来負担比率（分子）の構造'!L$50</f>
        <v>2297</v>
      </c>
      <c r="N58" s="174"/>
      <c r="O58" s="174"/>
      <c r="P58" s="174">
        <f>'将来負担比率（分子）の構造'!M$50</f>
        <v>2374</v>
      </c>
    </row>
    <row r="59" spans="1:16" x14ac:dyDescent="0.15">
      <c r="A59" s="174" t="s">
        <v>39</v>
      </c>
      <c r="B59" s="174" t="str">
        <f>'将来負担比率（分子）の構造'!I$49</f>
        <v>-</v>
      </c>
      <c r="C59" s="174"/>
      <c r="D59" s="174"/>
      <c r="E59" s="174" t="str">
        <f>'将来負担比率（分子）の構造'!J$49</f>
        <v>-</v>
      </c>
      <c r="F59" s="174"/>
      <c r="G59" s="174"/>
      <c r="H59" s="174" t="str">
        <f>'将来負担比率（分子）の構造'!K$49</f>
        <v>-</v>
      </c>
      <c r="I59" s="174"/>
      <c r="J59" s="174"/>
      <c r="K59" s="174" t="str">
        <f>'将来負担比率（分子）の構造'!L$49</f>
        <v>-</v>
      </c>
      <c r="L59" s="174"/>
      <c r="M59" s="174"/>
      <c r="N59" s="174" t="str">
        <f>'将来負担比率（分子）の構造'!M$49</f>
        <v>-</v>
      </c>
      <c r="O59" s="174"/>
      <c r="P59" s="174"/>
    </row>
    <row r="60" spans="1:16" x14ac:dyDescent="0.15">
      <c r="A60" s="174" t="s">
        <v>38</v>
      </c>
      <c r="B60" s="174" t="str">
        <f>'将来負担比率（分子）の構造'!I$48</f>
        <v>-</v>
      </c>
      <c r="C60" s="174"/>
      <c r="D60" s="174"/>
      <c r="E60" s="174" t="str">
        <f>'将来負担比率（分子）の構造'!J$48</f>
        <v>-</v>
      </c>
      <c r="F60" s="174"/>
      <c r="G60" s="174"/>
      <c r="H60" s="174" t="str">
        <f>'将来負担比率（分子）の構造'!K$48</f>
        <v>-</v>
      </c>
      <c r="I60" s="174"/>
      <c r="J60" s="174"/>
      <c r="K60" s="174" t="str">
        <f>'将来負担比率（分子）の構造'!L$48</f>
        <v>-</v>
      </c>
      <c r="L60" s="174"/>
      <c r="M60" s="174"/>
      <c r="N60" s="174" t="str">
        <f>'将来負担比率（分子）の構造'!M$48</f>
        <v>-</v>
      </c>
      <c r="O60" s="174"/>
      <c r="P60" s="174"/>
    </row>
    <row r="61" spans="1:16" x14ac:dyDescent="0.15">
      <c r="A61" s="174" t="s">
        <v>36</v>
      </c>
      <c r="B61" s="174" t="str">
        <f>'将来負担比率（分子）の構造'!I$46</f>
        <v>-</v>
      </c>
      <c r="C61" s="174"/>
      <c r="D61" s="174"/>
      <c r="E61" s="174" t="str">
        <f>'将来負担比率（分子）の構造'!J$46</f>
        <v>-</v>
      </c>
      <c r="F61" s="174"/>
      <c r="G61" s="174"/>
      <c r="H61" s="174" t="str">
        <f>'将来負担比率（分子）の構造'!K$46</f>
        <v>-</v>
      </c>
      <c r="I61" s="174"/>
      <c r="J61" s="174"/>
      <c r="K61" s="174" t="str">
        <f>'将来負担比率（分子）の構造'!L$46</f>
        <v>-</v>
      </c>
      <c r="L61" s="174"/>
      <c r="M61" s="174"/>
      <c r="N61" s="174" t="str">
        <f>'将来負担比率（分子）の構造'!M$46</f>
        <v>-</v>
      </c>
      <c r="O61" s="174"/>
      <c r="P61" s="174"/>
    </row>
    <row r="62" spans="1:16" x14ac:dyDescent="0.15">
      <c r="A62" s="174" t="s">
        <v>35</v>
      </c>
      <c r="B62" s="174">
        <f>'将来負担比率（分子）の構造'!I$45</f>
        <v>468</v>
      </c>
      <c r="C62" s="174"/>
      <c r="D62" s="174"/>
      <c r="E62" s="174">
        <f>'将来負担比率（分子）の構造'!J$45</f>
        <v>425</v>
      </c>
      <c r="F62" s="174"/>
      <c r="G62" s="174"/>
      <c r="H62" s="174">
        <f>'将来負担比率（分子）の構造'!K$45</f>
        <v>404</v>
      </c>
      <c r="I62" s="174"/>
      <c r="J62" s="174"/>
      <c r="K62" s="174">
        <f>'将来負担比率（分子）の構造'!L$45</f>
        <v>366</v>
      </c>
      <c r="L62" s="174"/>
      <c r="M62" s="174"/>
      <c r="N62" s="174">
        <f>'将来負担比率（分子）の構造'!M$45</f>
        <v>352</v>
      </c>
      <c r="O62" s="174"/>
      <c r="P62" s="174"/>
    </row>
    <row r="63" spans="1:16" x14ac:dyDescent="0.15">
      <c r="A63" s="174" t="s">
        <v>34</v>
      </c>
      <c r="B63" s="174">
        <f>'将来負担比率（分子）の構造'!I$44</f>
        <v>115</v>
      </c>
      <c r="C63" s="174"/>
      <c r="D63" s="174"/>
      <c r="E63" s="174">
        <f>'将来負担比率（分子）の構造'!J$44</f>
        <v>126</v>
      </c>
      <c r="F63" s="174"/>
      <c r="G63" s="174"/>
      <c r="H63" s="174">
        <f>'将来負担比率（分子）の構造'!K$44</f>
        <v>169</v>
      </c>
      <c r="I63" s="174"/>
      <c r="J63" s="174"/>
      <c r="K63" s="174">
        <f>'将来負担比率（分子）の構造'!L$44</f>
        <v>160</v>
      </c>
      <c r="L63" s="174"/>
      <c r="M63" s="174"/>
      <c r="N63" s="174">
        <f>'将来負担比率（分子）の構造'!M$44</f>
        <v>144</v>
      </c>
      <c r="O63" s="174"/>
      <c r="P63" s="174"/>
    </row>
    <row r="64" spans="1:16" x14ac:dyDescent="0.15">
      <c r="A64" s="174" t="s">
        <v>33</v>
      </c>
      <c r="B64" s="174">
        <f>'将来負担比率（分子）の構造'!I$43</f>
        <v>4671</v>
      </c>
      <c r="C64" s="174"/>
      <c r="D64" s="174"/>
      <c r="E64" s="174">
        <f>'将来負担比率（分子）の構造'!J$43</f>
        <v>4424</v>
      </c>
      <c r="F64" s="174"/>
      <c r="G64" s="174"/>
      <c r="H64" s="174">
        <f>'将来負担比率（分子）の構造'!K$43</f>
        <v>4210</v>
      </c>
      <c r="I64" s="174"/>
      <c r="J64" s="174"/>
      <c r="K64" s="174">
        <f>'将来負担比率（分子）の構造'!L$43</f>
        <v>4045</v>
      </c>
      <c r="L64" s="174"/>
      <c r="M64" s="174"/>
      <c r="N64" s="174">
        <f>'将来負担比率（分子）の構造'!M$43</f>
        <v>3873</v>
      </c>
      <c r="O64" s="174"/>
      <c r="P64" s="174"/>
    </row>
    <row r="65" spans="1:16" x14ac:dyDescent="0.15">
      <c r="A65" s="174" t="s">
        <v>32</v>
      </c>
      <c r="B65" s="174" t="str">
        <f>'将来負担比率（分子）の構造'!I$42</f>
        <v>-</v>
      </c>
      <c r="C65" s="174"/>
      <c r="D65" s="174"/>
      <c r="E65" s="174" t="str">
        <f>'将来負担比率（分子）の構造'!J$42</f>
        <v>-</v>
      </c>
      <c r="F65" s="174"/>
      <c r="G65" s="174"/>
      <c r="H65" s="174" t="str">
        <f>'将来負担比率（分子）の構造'!K$42</f>
        <v>-</v>
      </c>
      <c r="I65" s="174"/>
      <c r="J65" s="174"/>
      <c r="K65" s="174" t="str">
        <f>'将来負担比率（分子）の構造'!L$42</f>
        <v>-</v>
      </c>
      <c r="L65" s="174"/>
      <c r="M65" s="174"/>
      <c r="N65" s="174" t="str">
        <f>'将来負担比率（分子）の構造'!M$42</f>
        <v>-</v>
      </c>
      <c r="O65" s="174"/>
      <c r="P65" s="174"/>
    </row>
    <row r="66" spans="1:16" x14ac:dyDescent="0.15">
      <c r="A66" s="174" t="s">
        <v>31</v>
      </c>
      <c r="B66" s="174">
        <f>'将来負担比率（分子）の構造'!I$41</f>
        <v>6163</v>
      </c>
      <c r="C66" s="174"/>
      <c r="D66" s="174"/>
      <c r="E66" s="174">
        <f>'将来負担比率（分子）の構造'!J$41</f>
        <v>7344</v>
      </c>
      <c r="F66" s="174"/>
      <c r="G66" s="174"/>
      <c r="H66" s="174">
        <f>'将来負担比率（分子）の構造'!K$41</f>
        <v>7477</v>
      </c>
      <c r="I66" s="174"/>
      <c r="J66" s="174"/>
      <c r="K66" s="174">
        <f>'将来負担比率（分子）の構造'!L$41</f>
        <v>7940</v>
      </c>
      <c r="L66" s="174"/>
      <c r="M66" s="174"/>
      <c r="N66" s="174">
        <f>'将来負担比率（分子）の構造'!M$41</f>
        <v>7818</v>
      </c>
      <c r="O66" s="174"/>
      <c r="P66" s="174"/>
    </row>
    <row r="67" spans="1:16" x14ac:dyDescent="0.15">
      <c r="A67" s="174" t="s">
        <v>73</v>
      </c>
      <c r="B67" s="174" t="e">
        <f>NA()</f>
        <v>#N/A</v>
      </c>
      <c r="C67" s="174">
        <f>IF(ISNUMBER('将来負担比率（分子）の構造'!I$53), IF('将来負担比率（分子）の構造'!I$53 &lt; 0, 0, '将来負担比率（分子）の構造'!I$53), NA())</f>
        <v>2657</v>
      </c>
      <c r="D67" s="174" t="e">
        <f>NA()</f>
        <v>#N/A</v>
      </c>
      <c r="E67" s="174" t="e">
        <f>NA()</f>
        <v>#N/A</v>
      </c>
      <c r="F67" s="174">
        <f>IF(ISNUMBER('将来負担比率（分子）の構造'!J$53), IF('将来負担比率（分子）の構造'!J$53 &lt; 0, 0, '将来負担比率（分子）の構造'!J$53), NA())</f>
        <v>3062</v>
      </c>
      <c r="G67" s="174" t="e">
        <f>NA()</f>
        <v>#N/A</v>
      </c>
      <c r="H67" s="174" t="e">
        <f>NA()</f>
        <v>#N/A</v>
      </c>
      <c r="I67" s="174">
        <f>IF(ISNUMBER('将来負担比率（分子）の構造'!K$53), IF('将来負担比率（分子）の構造'!K$53 &lt; 0, 0, '将来負担比率（分子）の構造'!K$53), NA())</f>
        <v>2729</v>
      </c>
      <c r="J67" s="174" t="e">
        <f>NA()</f>
        <v>#N/A</v>
      </c>
      <c r="K67" s="174" t="e">
        <f>NA()</f>
        <v>#N/A</v>
      </c>
      <c r="L67" s="174">
        <f>IF(ISNUMBER('将来負担比率（分子）の構造'!L$53), IF('将来負担比率（分子）の構造'!L$53 &lt; 0, 0, '将来負担比率（分子）の構造'!L$53), NA())</f>
        <v>2719</v>
      </c>
      <c r="M67" s="174" t="e">
        <f>NA()</f>
        <v>#N/A</v>
      </c>
      <c r="N67" s="174" t="e">
        <f>NA()</f>
        <v>#N/A</v>
      </c>
      <c r="O67" s="174">
        <f>IF(ISNUMBER('将来負担比率（分子）の構造'!M$53), IF('将来負担比率（分子）の構造'!M$53 &lt; 0, 0, '将来負担比率（分子）の構造'!M$53), NA())</f>
        <v>2656</v>
      </c>
      <c r="P67" s="174" t="e">
        <f>NA()</f>
        <v>#N/A</v>
      </c>
    </row>
    <row r="70" spans="1:16" x14ac:dyDescent="0.15">
      <c r="A70" s="176" t="s">
        <v>74</v>
      </c>
      <c r="B70" s="176"/>
      <c r="C70" s="176"/>
      <c r="D70" s="176"/>
      <c r="E70" s="176"/>
      <c r="F70" s="176"/>
    </row>
    <row r="71" spans="1:16" x14ac:dyDescent="0.15">
      <c r="A71" s="177"/>
      <c r="B71" s="177" t="str">
        <f>基金残高に係る経年分析!F54</f>
        <v>R03</v>
      </c>
      <c r="C71" s="177" t="str">
        <f>基金残高に係る経年分析!G54</f>
        <v>R04</v>
      </c>
      <c r="D71" s="177" t="str">
        <f>基金残高に係る経年分析!H54</f>
        <v>R05</v>
      </c>
    </row>
    <row r="72" spans="1:16" x14ac:dyDescent="0.15">
      <c r="A72" s="177" t="s">
        <v>75</v>
      </c>
      <c r="B72" s="178">
        <f>基金残高に係る経年分析!F55</f>
        <v>534</v>
      </c>
      <c r="C72" s="178">
        <f>基金残高に係る経年分析!G55</f>
        <v>688</v>
      </c>
      <c r="D72" s="178">
        <f>基金残高に係る経年分析!H55</f>
        <v>743</v>
      </c>
    </row>
    <row r="73" spans="1:16" x14ac:dyDescent="0.15">
      <c r="A73" s="177" t="s">
        <v>76</v>
      </c>
      <c r="B73" s="178">
        <f>基金残高に係る経年分析!F56</f>
        <v>346</v>
      </c>
      <c r="C73" s="178">
        <f>基金残高に係る経年分析!G56</f>
        <v>346</v>
      </c>
      <c r="D73" s="178">
        <f>基金残高に係る経年分析!H56</f>
        <v>362</v>
      </c>
    </row>
    <row r="74" spans="1:16" x14ac:dyDescent="0.15">
      <c r="A74" s="177" t="s">
        <v>77</v>
      </c>
      <c r="B74" s="178">
        <f>基金残高に係る経年分析!F57</f>
        <v>889</v>
      </c>
      <c r="C74" s="178">
        <f>基金残高に係る経年分析!G57</f>
        <v>789</v>
      </c>
      <c r="D74" s="178">
        <f>基金残高に係る経年分析!H57</f>
        <v>794</v>
      </c>
    </row>
  </sheetData>
  <sheetProtection algorithmName="SHA-512" hashValue="8BsVUgtbWPvJy2DjHWegQPJxQQzSVMRNZQza24YhMQiZ8tVJfT8L7O5dvTS7DN2IsInsoUp0/5N05jBWNgBeDA==" saltValue="b7YKvIUeGBzyRX33C3aIDg=="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P29" sqref="AP29:BF29"/>
    </sheetView>
  </sheetViews>
  <sheetFormatPr defaultColWidth="0" defaultRowHeight="11.25" customHeight="1" zeroHeight="1" x14ac:dyDescent="0.15"/>
  <cols>
    <col min="1" max="1" width="1.625" style="213" customWidth="1"/>
    <col min="2" max="2" width="2.375" style="213" customWidth="1"/>
    <col min="3" max="16" width="2.625" style="213" customWidth="1"/>
    <col min="17" max="17" width="2.375" style="213" customWidth="1"/>
    <col min="18" max="95" width="1.625" style="213" customWidth="1"/>
    <col min="96" max="133" width="1.625" style="225" customWidth="1"/>
    <col min="134" max="143" width="1.625" style="213" customWidth="1"/>
    <col min="144" max="16384" width="0" style="213" hidden="1"/>
  </cols>
  <sheetData>
    <row r="1" spans="2:143" ht="22.5" customHeight="1" thickBot="1" x14ac:dyDescent="0.2">
      <c r="B1" s="211"/>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753" t="s">
        <v>206</v>
      </c>
      <c r="DI1" s="754"/>
      <c r="DJ1" s="754"/>
      <c r="DK1" s="754"/>
      <c r="DL1" s="754"/>
      <c r="DM1" s="754"/>
      <c r="DN1" s="755"/>
      <c r="DO1" s="213"/>
      <c r="DP1" s="753" t="s">
        <v>207</v>
      </c>
      <c r="DQ1" s="754"/>
      <c r="DR1" s="754"/>
      <c r="DS1" s="754"/>
      <c r="DT1" s="754"/>
      <c r="DU1" s="754"/>
      <c r="DV1" s="754"/>
      <c r="DW1" s="754"/>
      <c r="DX1" s="754"/>
      <c r="DY1" s="754"/>
      <c r="DZ1" s="754"/>
      <c r="EA1" s="754"/>
      <c r="EB1" s="754"/>
      <c r="EC1" s="755"/>
      <c r="ED1" s="212"/>
      <c r="EE1" s="212"/>
      <c r="EF1" s="212"/>
      <c r="EG1" s="212"/>
      <c r="EH1" s="212"/>
      <c r="EI1" s="212"/>
      <c r="EJ1" s="212"/>
      <c r="EK1" s="212"/>
      <c r="EL1" s="212"/>
      <c r="EM1" s="212"/>
    </row>
    <row r="2" spans="2:143" ht="22.5" customHeight="1" x14ac:dyDescent="0.15">
      <c r="B2" s="214" t="s">
        <v>208</v>
      </c>
      <c r="R2" s="215"/>
      <c r="S2" s="215"/>
      <c r="T2" s="215"/>
      <c r="U2" s="215"/>
      <c r="V2" s="215"/>
      <c r="W2" s="215"/>
      <c r="X2" s="215"/>
      <c r="Y2" s="215"/>
      <c r="Z2" s="215"/>
      <c r="AA2" s="215"/>
      <c r="AB2" s="215"/>
      <c r="AC2" s="215"/>
      <c r="AE2" s="216"/>
      <c r="AF2" s="216"/>
      <c r="AG2" s="216"/>
      <c r="AH2" s="216"/>
      <c r="AI2" s="216"/>
      <c r="AJ2" s="215"/>
      <c r="AK2" s="215"/>
      <c r="AL2" s="215"/>
      <c r="AM2" s="215"/>
      <c r="AN2" s="215"/>
      <c r="AO2" s="215"/>
      <c r="AP2" s="215"/>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212"/>
      <c r="DK2" s="212"/>
      <c r="DL2" s="212"/>
      <c r="DM2" s="212"/>
      <c r="DN2" s="212"/>
      <c r="DO2" s="212"/>
      <c r="DP2" s="212"/>
      <c r="DQ2" s="212"/>
      <c r="DR2" s="212"/>
      <c r="DS2" s="212"/>
      <c r="DT2" s="212"/>
      <c r="DU2" s="212"/>
      <c r="DV2" s="212"/>
      <c r="DW2" s="212"/>
      <c r="DX2" s="212"/>
      <c r="DY2" s="212"/>
      <c r="DZ2" s="212"/>
      <c r="EA2" s="212"/>
      <c r="EB2" s="212"/>
      <c r="EC2" s="212"/>
    </row>
    <row r="3" spans="2:143" ht="11.25" customHeight="1" x14ac:dyDescent="0.15">
      <c r="B3" s="709" t="s">
        <v>209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212</v>
      </c>
      <c r="S4" s="710"/>
      <c r="T4" s="710"/>
      <c r="U4" s="710"/>
      <c r="V4" s="710"/>
      <c r="W4" s="710"/>
      <c r="X4" s="710"/>
      <c r="Y4" s="711"/>
      <c r="Z4" s="709" t="s">
        <v>213</v>
      </c>
      <c r="AA4" s="710"/>
      <c r="AB4" s="710"/>
      <c r="AC4" s="711"/>
      <c r="AD4" s="709" t="s">
        <v>214</v>
      </c>
      <c r="AE4" s="710"/>
      <c r="AF4" s="710"/>
      <c r="AG4" s="710"/>
      <c r="AH4" s="710"/>
      <c r="AI4" s="710"/>
      <c r="AJ4" s="710"/>
      <c r="AK4" s="711"/>
      <c r="AL4" s="709" t="s">
        <v>213</v>
      </c>
      <c r="AM4" s="710"/>
      <c r="AN4" s="710"/>
      <c r="AO4" s="711"/>
      <c r="AP4" s="756" t="s">
        <v>215</v>
      </c>
      <c r="AQ4" s="756"/>
      <c r="AR4" s="756"/>
      <c r="AS4" s="756"/>
      <c r="AT4" s="756"/>
      <c r="AU4" s="756"/>
      <c r="AV4" s="756"/>
      <c r="AW4" s="756"/>
      <c r="AX4" s="756"/>
      <c r="AY4" s="756"/>
      <c r="AZ4" s="756"/>
      <c r="BA4" s="756"/>
      <c r="BB4" s="756"/>
      <c r="BC4" s="756"/>
      <c r="BD4" s="756"/>
      <c r="BE4" s="756"/>
      <c r="BF4" s="756"/>
      <c r="BG4" s="756" t="s">
        <v>216</v>
      </c>
      <c r="BH4" s="756"/>
      <c r="BI4" s="756"/>
      <c r="BJ4" s="756"/>
      <c r="BK4" s="756"/>
      <c r="BL4" s="756"/>
      <c r="BM4" s="756"/>
      <c r="BN4" s="756"/>
      <c r="BO4" s="756" t="s">
        <v>213</v>
      </c>
      <c r="BP4" s="756"/>
      <c r="BQ4" s="756"/>
      <c r="BR4" s="756"/>
      <c r="BS4" s="756" t="s">
        <v>217</v>
      </c>
      <c r="BT4" s="756"/>
      <c r="BU4" s="756"/>
      <c r="BV4" s="756"/>
      <c r="BW4" s="756"/>
      <c r="BX4" s="756"/>
      <c r="BY4" s="756"/>
      <c r="BZ4" s="756"/>
      <c r="CA4" s="756"/>
      <c r="CB4" s="756"/>
      <c r="CD4" s="709" t="s">
        <v>218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219</v>
      </c>
      <c r="C5" s="716"/>
      <c r="D5" s="716"/>
      <c r="E5" s="716"/>
      <c r="F5" s="716"/>
      <c r="G5" s="716"/>
      <c r="H5" s="716"/>
      <c r="I5" s="716"/>
      <c r="J5" s="716"/>
      <c r="K5" s="716"/>
      <c r="L5" s="716"/>
      <c r="M5" s="716"/>
      <c r="N5" s="716"/>
      <c r="O5" s="716"/>
      <c r="P5" s="716"/>
      <c r="Q5" s="717"/>
      <c r="R5" s="712">
        <v>950513</v>
      </c>
      <c r="S5" s="713"/>
      <c r="T5" s="713"/>
      <c r="U5" s="713"/>
      <c r="V5" s="713"/>
      <c r="W5" s="713"/>
      <c r="X5" s="713"/>
      <c r="Y5" s="738"/>
      <c r="Z5" s="751">
        <v>12.3</v>
      </c>
      <c r="AA5" s="751"/>
      <c r="AB5" s="751"/>
      <c r="AC5" s="751"/>
      <c r="AD5" s="752">
        <v>947713</v>
      </c>
      <c r="AE5" s="752"/>
      <c r="AF5" s="752"/>
      <c r="AG5" s="752"/>
      <c r="AH5" s="752"/>
      <c r="AI5" s="752"/>
      <c r="AJ5" s="752"/>
      <c r="AK5" s="752"/>
      <c r="AL5" s="739">
        <v>21</v>
      </c>
      <c r="AM5" s="721"/>
      <c r="AN5" s="721"/>
      <c r="AO5" s="740"/>
      <c r="AP5" s="715" t="s">
        <v>220</v>
      </c>
      <c r="AQ5" s="716"/>
      <c r="AR5" s="716"/>
      <c r="AS5" s="716"/>
      <c r="AT5" s="716"/>
      <c r="AU5" s="716"/>
      <c r="AV5" s="716"/>
      <c r="AW5" s="716"/>
      <c r="AX5" s="716"/>
      <c r="AY5" s="716"/>
      <c r="AZ5" s="716"/>
      <c r="BA5" s="716"/>
      <c r="BB5" s="716"/>
      <c r="BC5" s="716"/>
      <c r="BD5" s="716"/>
      <c r="BE5" s="716"/>
      <c r="BF5" s="717"/>
      <c r="BG5" s="657">
        <v>950513</v>
      </c>
      <c r="BH5" s="658"/>
      <c r="BI5" s="658"/>
      <c r="BJ5" s="658"/>
      <c r="BK5" s="658"/>
      <c r="BL5" s="658"/>
      <c r="BM5" s="658"/>
      <c r="BN5" s="659"/>
      <c r="BO5" s="695">
        <v>100</v>
      </c>
      <c r="BP5" s="695"/>
      <c r="BQ5" s="695"/>
      <c r="BR5" s="695"/>
      <c r="BS5" s="696">
        <v>2800</v>
      </c>
      <c r="BT5" s="696"/>
      <c r="BU5" s="696"/>
      <c r="BV5" s="696"/>
      <c r="BW5" s="696"/>
      <c r="BX5" s="696"/>
      <c r="BY5" s="696"/>
      <c r="BZ5" s="696"/>
      <c r="CA5" s="696"/>
      <c r="CB5" s="736"/>
      <c r="CD5" s="709" t="s">
        <v>215</v>
      </c>
      <c r="CE5" s="710"/>
      <c r="CF5" s="710"/>
      <c r="CG5" s="710"/>
      <c r="CH5" s="710"/>
      <c r="CI5" s="710"/>
      <c r="CJ5" s="710"/>
      <c r="CK5" s="710"/>
      <c r="CL5" s="710"/>
      <c r="CM5" s="710"/>
      <c r="CN5" s="710"/>
      <c r="CO5" s="710"/>
      <c r="CP5" s="710"/>
      <c r="CQ5" s="711"/>
      <c r="CR5" s="709" t="s">
        <v>221</v>
      </c>
      <c r="CS5" s="710"/>
      <c r="CT5" s="710"/>
      <c r="CU5" s="710"/>
      <c r="CV5" s="710"/>
      <c r="CW5" s="710"/>
      <c r="CX5" s="710"/>
      <c r="CY5" s="711"/>
      <c r="CZ5" s="709" t="s">
        <v>213</v>
      </c>
      <c r="DA5" s="710"/>
      <c r="DB5" s="710"/>
      <c r="DC5" s="711"/>
      <c r="DD5" s="709" t="s">
        <v>222</v>
      </c>
      <c r="DE5" s="710"/>
      <c r="DF5" s="710"/>
      <c r="DG5" s="710"/>
      <c r="DH5" s="710"/>
      <c r="DI5" s="710"/>
      <c r="DJ5" s="710"/>
      <c r="DK5" s="710"/>
      <c r="DL5" s="710"/>
      <c r="DM5" s="710"/>
      <c r="DN5" s="710"/>
      <c r="DO5" s="710"/>
      <c r="DP5" s="711"/>
      <c r="DQ5" s="709" t="s">
        <v>223</v>
      </c>
      <c r="DR5" s="710"/>
      <c r="DS5" s="710"/>
      <c r="DT5" s="710"/>
      <c r="DU5" s="710"/>
      <c r="DV5" s="710"/>
      <c r="DW5" s="710"/>
      <c r="DX5" s="710"/>
      <c r="DY5" s="710"/>
      <c r="DZ5" s="710"/>
      <c r="EA5" s="710"/>
      <c r="EB5" s="710"/>
      <c r="EC5" s="711"/>
    </row>
    <row r="6" spans="2:143" ht="11.25" customHeight="1" x14ac:dyDescent="0.15">
      <c r="B6" s="654" t="s">
        <v>224</v>
      </c>
      <c r="C6" s="655"/>
      <c r="D6" s="655"/>
      <c r="E6" s="655"/>
      <c r="F6" s="655"/>
      <c r="G6" s="655"/>
      <c r="H6" s="655"/>
      <c r="I6" s="655"/>
      <c r="J6" s="655"/>
      <c r="K6" s="655"/>
      <c r="L6" s="655"/>
      <c r="M6" s="655"/>
      <c r="N6" s="655"/>
      <c r="O6" s="655"/>
      <c r="P6" s="655"/>
      <c r="Q6" s="656"/>
      <c r="R6" s="657">
        <v>76092</v>
      </c>
      <c r="S6" s="658"/>
      <c r="T6" s="658"/>
      <c r="U6" s="658"/>
      <c r="V6" s="658"/>
      <c r="W6" s="658"/>
      <c r="X6" s="658"/>
      <c r="Y6" s="659"/>
      <c r="Z6" s="695">
        <v>1</v>
      </c>
      <c r="AA6" s="695"/>
      <c r="AB6" s="695"/>
      <c r="AC6" s="695"/>
      <c r="AD6" s="696">
        <v>76092</v>
      </c>
      <c r="AE6" s="696"/>
      <c r="AF6" s="696"/>
      <c r="AG6" s="696"/>
      <c r="AH6" s="696"/>
      <c r="AI6" s="696"/>
      <c r="AJ6" s="696"/>
      <c r="AK6" s="696"/>
      <c r="AL6" s="660">
        <v>1.7</v>
      </c>
      <c r="AM6" s="661"/>
      <c r="AN6" s="661"/>
      <c r="AO6" s="697"/>
      <c r="AP6" s="654" t="s">
        <v>225</v>
      </c>
      <c r="AQ6" s="655"/>
      <c r="AR6" s="655"/>
      <c r="AS6" s="655"/>
      <c r="AT6" s="655"/>
      <c r="AU6" s="655"/>
      <c r="AV6" s="655"/>
      <c r="AW6" s="655"/>
      <c r="AX6" s="655"/>
      <c r="AY6" s="655"/>
      <c r="AZ6" s="655"/>
      <c r="BA6" s="655"/>
      <c r="BB6" s="655"/>
      <c r="BC6" s="655"/>
      <c r="BD6" s="655"/>
      <c r="BE6" s="655"/>
      <c r="BF6" s="656"/>
      <c r="BG6" s="657">
        <v>950513</v>
      </c>
      <c r="BH6" s="658"/>
      <c r="BI6" s="658"/>
      <c r="BJ6" s="658"/>
      <c r="BK6" s="658"/>
      <c r="BL6" s="658"/>
      <c r="BM6" s="658"/>
      <c r="BN6" s="659"/>
      <c r="BO6" s="695">
        <v>100</v>
      </c>
      <c r="BP6" s="695"/>
      <c r="BQ6" s="695"/>
      <c r="BR6" s="695"/>
      <c r="BS6" s="696">
        <v>2800</v>
      </c>
      <c r="BT6" s="696"/>
      <c r="BU6" s="696"/>
      <c r="BV6" s="696"/>
      <c r="BW6" s="696"/>
      <c r="BX6" s="696"/>
      <c r="BY6" s="696"/>
      <c r="BZ6" s="696"/>
      <c r="CA6" s="696"/>
      <c r="CB6" s="736"/>
      <c r="CD6" s="715" t="s">
        <v>226</v>
      </c>
      <c r="CE6" s="716"/>
      <c r="CF6" s="716"/>
      <c r="CG6" s="716"/>
      <c r="CH6" s="716"/>
      <c r="CI6" s="716"/>
      <c r="CJ6" s="716"/>
      <c r="CK6" s="716"/>
      <c r="CL6" s="716"/>
      <c r="CM6" s="716"/>
      <c r="CN6" s="716"/>
      <c r="CO6" s="716"/>
      <c r="CP6" s="716"/>
      <c r="CQ6" s="717"/>
      <c r="CR6" s="657">
        <v>67730</v>
      </c>
      <c r="CS6" s="658"/>
      <c r="CT6" s="658"/>
      <c r="CU6" s="658"/>
      <c r="CV6" s="658"/>
      <c r="CW6" s="658"/>
      <c r="CX6" s="658"/>
      <c r="CY6" s="659"/>
      <c r="CZ6" s="739">
        <v>0.9</v>
      </c>
      <c r="DA6" s="721"/>
      <c r="DB6" s="721"/>
      <c r="DC6" s="741"/>
      <c r="DD6" s="663" t="s">
        <v>124</v>
      </c>
      <c r="DE6" s="658"/>
      <c r="DF6" s="658"/>
      <c r="DG6" s="658"/>
      <c r="DH6" s="658"/>
      <c r="DI6" s="658"/>
      <c r="DJ6" s="658"/>
      <c r="DK6" s="658"/>
      <c r="DL6" s="658"/>
      <c r="DM6" s="658"/>
      <c r="DN6" s="658"/>
      <c r="DO6" s="658"/>
      <c r="DP6" s="659"/>
      <c r="DQ6" s="663">
        <v>67730</v>
      </c>
      <c r="DR6" s="658"/>
      <c r="DS6" s="658"/>
      <c r="DT6" s="658"/>
      <c r="DU6" s="658"/>
      <c r="DV6" s="658"/>
      <c r="DW6" s="658"/>
      <c r="DX6" s="658"/>
      <c r="DY6" s="658"/>
      <c r="DZ6" s="658"/>
      <c r="EA6" s="658"/>
      <c r="EB6" s="658"/>
      <c r="EC6" s="694"/>
    </row>
    <row r="7" spans="2:143" ht="11.25" customHeight="1" x14ac:dyDescent="0.15">
      <c r="B7" s="654" t="s">
        <v>227</v>
      </c>
      <c r="C7" s="655"/>
      <c r="D7" s="655"/>
      <c r="E7" s="655"/>
      <c r="F7" s="655"/>
      <c r="G7" s="655"/>
      <c r="H7" s="655"/>
      <c r="I7" s="655"/>
      <c r="J7" s="655"/>
      <c r="K7" s="655"/>
      <c r="L7" s="655"/>
      <c r="M7" s="655"/>
      <c r="N7" s="655"/>
      <c r="O7" s="655"/>
      <c r="P7" s="655"/>
      <c r="Q7" s="656"/>
      <c r="R7" s="657">
        <v>414</v>
      </c>
      <c r="S7" s="658"/>
      <c r="T7" s="658"/>
      <c r="U7" s="658"/>
      <c r="V7" s="658"/>
      <c r="W7" s="658"/>
      <c r="X7" s="658"/>
      <c r="Y7" s="659"/>
      <c r="Z7" s="695">
        <v>0</v>
      </c>
      <c r="AA7" s="695"/>
      <c r="AB7" s="695"/>
      <c r="AC7" s="695"/>
      <c r="AD7" s="696">
        <v>414</v>
      </c>
      <c r="AE7" s="696"/>
      <c r="AF7" s="696"/>
      <c r="AG7" s="696"/>
      <c r="AH7" s="696"/>
      <c r="AI7" s="696"/>
      <c r="AJ7" s="696"/>
      <c r="AK7" s="696"/>
      <c r="AL7" s="660">
        <v>0</v>
      </c>
      <c r="AM7" s="661"/>
      <c r="AN7" s="661"/>
      <c r="AO7" s="697"/>
      <c r="AP7" s="654" t="s">
        <v>228</v>
      </c>
      <c r="AQ7" s="655"/>
      <c r="AR7" s="655"/>
      <c r="AS7" s="655"/>
      <c r="AT7" s="655"/>
      <c r="AU7" s="655"/>
      <c r="AV7" s="655"/>
      <c r="AW7" s="655"/>
      <c r="AX7" s="655"/>
      <c r="AY7" s="655"/>
      <c r="AZ7" s="655"/>
      <c r="BA7" s="655"/>
      <c r="BB7" s="655"/>
      <c r="BC7" s="655"/>
      <c r="BD7" s="655"/>
      <c r="BE7" s="655"/>
      <c r="BF7" s="656"/>
      <c r="BG7" s="657">
        <v>507736</v>
      </c>
      <c r="BH7" s="658"/>
      <c r="BI7" s="658"/>
      <c r="BJ7" s="658"/>
      <c r="BK7" s="658"/>
      <c r="BL7" s="658"/>
      <c r="BM7" s="658"/>
      <c r="BN7" s="659"/>
      <c r="BO7" s="695">
        <v>53.4</v>
      </c>
      <c r="BP7" s="695"/>
      <c r="BQ7" s="695"/>
      <c r="BR7" s="695"/>
      <c r="BS7" s="696">
        <v>2800</v>
      </c>
      <c r="BT7" s="696"/>
      <c r="BU7" s="696"/>
      <c r="BV7" s="696"/>
      <c r="BW7" s="696"/>
      <c r="BX7" s="696"/>
      <c r="BY7" s="696"/>
      <c r="BZ7" s="696"/>
      <c r="CA7" s="696"/>
      <c r="CB7" s="736"/>
      <c r="CD7" s="654" t="s">
        <v>229</v>
      </c>
      <c r="CE7" s="655"/>
      <c r="CF7" s="655"/>
      <c r="CG7" s="655"/>
      <c r="CH7" s="655"/>
      <c r="CI7" s="655"/>
      <c r="CJ7" s="655"/>
      <c r="CK7" s="655"/>
      <c r="CL7" s="655"/>
      <c r="CM7" s="655"/>
      <c r="CN7" s="655"/>
      <c r="CO7" s="655"/>
      <c r="CP7" s="655"/>
      <c r="CQ7" s="656"/>
      <c r="CR7" s="657">
        <v>1180726</v>
      </c>
      <c r="CS7" s="658"/>
      <c r="CT7" s="658"/>
      <c r="CU7" s="658"/>
      <c r="CV7" s="658"/>
      <c r="CW7" s="658"/>
      <c r="CX7" s="658"/>
      <c r="CY7" s="659"/>
      <c r="CZ7" s="695">
        <v>15.8</v>
      </c>
      <c r="DA7" s="695"/>
      <c r="DB7" s="695"/>
      <c r="DC7" s="695"/>
      <c r="DD7" s="663">
        <v>216770</v>
      </c>
      <c r="DE7" s="658"/>
      <c r="DF7" s="658"/>
      <c r="DG7" s="658"/>
      <c r="DH7" s="658"/>
      <c r="DI7" s="658"/>
      <c r="DJ7" s="658"/>
      <c r="DK7" s="658"/>
      <c r="DL7" s="658"/>
      <c r="DM7" s="658"/>
      <c r="DN7" s="658"/>
      <c r="DO7" s="658"/>
      <c r="DP7" s="659"/>
      <c r="DQ7" s="663">
        <v>894909</v>
      </c>
      <c r="DR7" s="658"/>
      <c r="DS7" s="658"/>
      <c r="DT7" s="658"/>
      <c r="DU7" s="658"/>
      <c r="DV7" s="658"/>
      <c r="DW7" s="658"/>
      <c r="DX7" s="658"/>
      <c r="DY7" s="658"/>
      <c r="DZ7" s="658"/>
      <c r="EA7" s="658"/>
      <c r="EB7" s="658"/>
      <c r="EC7" s="694"/>
    </row>
    <row r="8" spans="2:143" ht="11.25" customHeight="1" x14ac:dyDescent="0.15">
      <c r="B8" s="654" t="s">
        <v>230</v>
      </c>
      <c r="C8" s="655"/>
      <c r="D8" s="655"/>
      <c r="E8" s="655"/>
      <c r="F8" s="655"/>
      <c r="G8" s="655"/>
      <c r="H8" s="655"/>
      <c r="I8" s="655"/>
      <c r="J8" s="655"/>
      <c r="K8" s="655"/>
      <c r="L8" s="655"/>
      <c r="M8" s="655"/>
      <c r="N8" s="655"/>
      <c r="O8" s="655"/>
      <c r="P8" s="655"/>
      <c r="Q8" s="656"/>
      <c r="R8" s="657">
        <v>3099</v>
      </c>
      <c r="S8" s="658"/>
      <c r="T8" s="658"/>
      <c r="U8" s="658"/>
      <c r="V8" s="658"/>
      <c r="W8" s="658"/>
      <c r="X8" s="658"/>
      <c r="Y8" s="659"/>
      <c r="Z8" s="695">
        <v>0</v>
      </c>
      <c r="AA8" s="695"/>
      <c r="AB8" s="695"/>
      <c r="AC8" s="695"/>
      <c r="AD8" s="696">
        <v>3099</v>
      </c>
      <c r="AE8" s="696"/>
      <c r="AF8" s="696"/>
      <c r="AG8" s="696"/>
      <c r="AH8" s="696"/>
      <c r="AI8" s="696"/>
      <c r="AJ8" s="696"/>
      <c r="AK8" s="696"/>
      <c r="AL8" s="660">
        <v>0.1</v>
      </c>
      <c r="AM8" s="661"/>
      <c r="AN8" s="661"/>
      <c r="AO8" s="697"/>
      <c r="AP8" s="654" t="s">
        <v>231</v>
      </c>
      <c r="AQ8" s="655"/>
      <c r="AR8" s="655"/>
      <c r="AS8" s="655"/>
      <c r="AT8" s="655"/>
      <c r="AU8" s="655"/>
      <c r="AV8" s="655"/>
      <c r="AW8" s="655"/>
      <c r="AX8" s="655"/>
      <c r="AY8" s="655"/>
      <c r="AZ8" s="655"/>
      <c r="BA8" s="655"/>
      <c r="BB8" s="655"/>
      <c r="BC8" s="655"/>
      <c r="BD8" s="655"/>
      <c r="BE8" s="655"/>
      <c r="BF8" s="656"/>
      <c r="BG8" s="657">
        <v>16887</v>
      </c>
      <c r="BH8" s="658"/>
      <c r="BI8" s="658"/>
      <c r="BJ8" s="658"/>
      <c r="BK8" s="658"/>
      <c r="BL8" s="658"/>
      <c r="BM8" s="658"/>
      <c r="BN8" s="659"/>
      <c r="BO8" s="695">
        <v>1.8</v>
      </c>
      <c r="BP8" s="695"/>
      <c r="BQ8" s="695"/>
      <c r="BR8" s="695"/>
      <c r="BS8" s="696" t="s">
        <v>124</v>
      </c>
      <c r="BT8" s="696"/>
      <c r="BU8" s="696"/>
      <c r="BV8" s="696"/>
      <c r="BW8" s="696"/>
      <c r="BX8" s="696"/>
      <c r="BY8" s="696"/>
      <c r="BZ8" s="696"/>
      <c r="CA8" s="696"/>
      <c r="CB8" s="736"/>
      <c r="CD8" s="654" t="s">
        <v>232</v>
      </c>
      <c r="CE8" s="655"/>
      <c r="CF8" s="655"/>
      <c r="CG8" s="655"/>
      <c r="CH8" s="655"/>
      <c r="CI8" s="655"/>
      <c r="CJ8" s="655"/>
      <c r="CK8" s="655"/>
      <c r="CL8" s="655"/>
      <c r="CM8" s="655"/>
      <c r="CN8" s="655"/>
      <c r="CO8" s="655"/>
      <c r="CP8" s="655"/>
      <c r="CQ8" s="656"/>
      <c r="CR8" s="657">
        <v>1937378</v>
      </c>
      <c r="CS8" s="658"/>
      <c r="CT8" s="658"/>
      <c r="CU8" s="658"/>
      <c r="CV8" s="658"/>
      <c r="CW8" s="658"/>
      <c r="CX8" s="658"/>
      <c r="CY8" s="659"/>
      <c r="CZ8" s="695">
        <v>25.9</v>
      </c>
      <c r="DA8" s="695"/>
      <c r="DB8" s="695"/>
      <c r="DC8" s="695"/>
      <c r="DD8" s="663">
        <v>120</v>
      </c>
      <c r="DE8" s="658"/>
      <c r="DF8" s="658"/>
      <c r="DG8" s="658"/>
      <c r="DH8" s="658"/>
      <c r="DI8" s="658"/>
      <c r="DJ8" s="658"/>
      <c r="DK8" s="658"/>
      <c r="DL8" s="658"/>
      <c r="DM8" s="658"/>
      <c r="DN8" s="658"/>
      <c r="DO8" s="658"/>
      <c r="DP8" s="659"/>
      <c r="DQ8" s="663">
        <v>1052640</v>
      </c>
      <c r="DR8" s="658"/>
      <c r="DS8" s="658"/>
      <c r="DT8" s="658"/>
      <c r="DU8" s="658"/>
      <c r="DV8" s="658"/>
      <c r="DW8" s="658"/>
      <c r="DX8" s="658"/>
      <c r="DY8" s="658"/>
      <c r="DZ8" s="658"/>
      <c r="EA8" s="658"/>
      <c r="EB8" s="658"/>
      <c r="EC8" s="694"/>
    </row>
    <row r="9" spans="2:143" ht="11.25" customHeight="1" x14ac:dyDescent="0.15">
      <c r="B9" s="654" t="s">
        <v>233</v>
      </c>
      <c r="C9" s="655"/>
      <c r="D9" s="655"/>
      <c r="E9" s="655"/>
      <c r="F9" s="655"/>
      <c r="G9" s="655"/>
      <c r="H9" s="655"/>
      <c r="I9" s="655"/>
      <c r="J9" s="655"/>
      <c r="K9" s="655"/>
      <c r="L9" s="655"/>
      <c r="M9" s="655"/>
      <c r="N9" s="655"/>
      <c r="O9" s="655"/>
      <c r="P9" s="655"/>
      <c r="Q9" s="656"/>
      <c r="R9" s="657">
        <v>3317</v>
      </c>
      <c r="S9" s="658"/>
      <c r="T9" s="658"/>
      <c r="U9" s="658"/>
      <c r="V9" s="658"/>
      <c r="W9" s="658"/>
      <c r="X9" s="658"/>
      <c r="Y9" s="659"/>
      <c r="Z9" s="695">
        <v>0</v>
      </c>
      <c r="AA9" s="695"/>
      <c r="AB9" s="695"/>
      <c r="AC9" s="695"/>
      <c r="AD9" s="696">
        <v>3317</v>
      </c>
      <c r="AE9" s="696"/>
      <c r="AF9" s="696"/>
      <c r="AG9" s="696"/>
      <c r="AH9" s="696"/>
      <c r="AI9" s="696"/>
      <c r="AJ9" s="696"/>
      <c r="AK9" s="696"/>
      <c r="AL9" s="660">
        <v>0.1</v>
      </c>
      <c r="AM9" s="661"/>
      <c r="AN9" s="661"/>
      <c r="AO9" s="697"/>
      <c r="AP9" s="654" t="s">
        <v>234</v>
      </c>
      <c r="AQ9" s="655"/>
      <c r="AR9" s="655"/>
      <c r="AS9" s="655"/>
      <c r="AT9" s="655"/>
      <c r="AU9" s="655"/>
      <c r="AV9" s="655"/>
      <c r="AW9" s="655"/>
      <c r="AX9" s="655"/>
      <c r="AY9" s="655"/>
      <c r="AZ9" s="655"/>
      <c r="BA9" s="655"/>
      <c r="BB9" s="655"/>
      <c r="BC9" s="655"/>
      <c r="BD9" s="655"/>
      <c r="BE9" s="655"/>
      <c r="BF9" s="656"/>
      <c r="BG9" s="657">
        <v>464895</v>
      </c>
      <c r="BH9" s="658"/>
      <c r="BI9" s="658"/>
      <c r="BJ9" s="658"/>
      <c r="BK9" s="658"/>
      <c r="BL9" s="658"/>
      <c r="BM9" s="658"/>
      <c r="BN9" s="659"/>
      <c r="BO9" s="695">
        <v>48.9</v>
      </c>
      <c r="BP9" s="695"/>
      <c r="BQ9" s="695"/>
      <c r="BR9" s="695"/>
      <c r="BS9" s="696" t="s">
        <v>124</v>
      </c>
      <c r="BT9" s="696"/>
      <c r="BU9" s="696"/>
      <c r="BV9" s="696"/>
      <c r="BW9" s="696"/>
      <c r="BX9" s="696"/>
      <c r="BY9" s="696"/>
      <c r="BZ9" s="696"/>
      <c r="CA9" s="696"/>
      <c r="CB9" s="736"/>
      <c r="CD9" s="654" t="s">
        <v>235</v>
      </c>
      <c r="CE9" s="655"/>
      <c r="CF9" s="655"/>
      <c r="CG9" s="655"/>
      <c r="CH9" s="655"/>
      <c r="CI9" s="655"/>
      <c r="CJ9" s="655"/>
      <c r="CK9" s="655"/>
      <c r="CL9" s="655"/>
      <c r="CM9" s="655"/>
      <c r="CN9" s="655"/>
      <c r="CO9" s="655"/>
      <c r="CP9" s="655"/>
      <c r="CQ9" s="656"/>
      <c r="CR9" s="657">
        <v>1232295</v>
      </c>
      <c r="CS9" s="658"/>
      <c r="CT9" s="658"/>
      <c r="CU9" s="658"/>
      <c r="CV9" s="658"/>
      <c r="CW9" s="658"/>
      <c r="CX9" s="658"/>
      <c r="CY9" s="659"/>
      <c r="CZ9" s="695">
        <v>16.5</v>
      </c>
      <c r="DA9" s="695"/>
      <c r="DB9" s="695"/>
      <c r="DC9" s="695"/>
      <c r="DD9" s="663">
        <v>1501</v>
      </c>
      <c r="DE9" s="658"/>
      <c r="DF9" s="658"/>
      <c r="DG9" s="658"/>
      <c r="DH9" s="658"/>
      <c r="DI9" s="658"/>
      <c r="DJ9" s="658"/>
      <c r="DK9" s="658"/>
      <c r="DL9" s="658"/>
      <c r="DM9" s="658"/>
      <c r="DN9" s="658"/>
      <c r="DO9" s="658"/>
      <c r="DP9" s="659"/>
      <c r="DQ9" s="663">
        <v>883001</v>
      </c>
      <c r="DR9" s="658"/>
      <c r="DS9" s="658"/>
      <c r="DT9" s="658"/>
      <c r="DU9" s="658"/>
      <c r="DV9" s="658"/>
      <c r="DW9" s="658"/>
      <c r="DX9" s="658"/>
      <c r="DY9" s="658"/>
      <c r="DZ9" s="658"/>
      <c r="EA9" s="658"/>
      <c r="EB9" s="658"/>
      <c r="EC9" s="694"/>
    </row>
    <row r="10" spans="2:143" ht="11.25" customHeight="1" x14ac:dyDescent="0.15">
      <c r="B10" s="654" t="s">
        <v>236</v>
      </c>
      <c r="C10" s="655"/>
      <c r="D10" s="655"/>
      <c r="E10" s="655"/>
      <c r="F10" s="655"/>
      <c r="G10" s="655"/>
      <c r="H10" s="655"/>
      <c r="I10" s="655"/>
      <c r="J10" s="655"/>
      <c r="K10" s="655"/>
      <c r="L10" s="655"/>
      <c r="M10" s="655"/>
      <c r="N10" s="655"/>
      <c r="O10" s="655"/>
      <c r="P10" s="655"/>
      <c r="Q10" s="656"/>
      <c r="R10" s="657" t="s">
        <v>124</v>
      </c>
      <c r="S10" s="658"/>
      <c r="T10" s="658"/>
      <c r="U10" s="658"/>
      <c r="V10" s="658"/>
      <c r="W10" s="658"/>
      <c r="X10" s="658"/>
      <c r="Y10" s="659"/>
      <c r="Z10" s="695" t="s">
        <v>124</v>
      </c>
      <c r="AA10" s="695"/>
      <c r="AB10" s="695"/>
      <c r="AC10" s="695"/>
      <c r="AD10" s="696" t="s">
        <v>124</v>
      </c>
      <c r="AE10" s="696"/>
      <c r="AF10" s="696"/>
      <c r="AG10" s="696"/>
      <c r="AH10" s="696"/>
      <c r="AI10" s="696"/>
      <c r="AJ10" s="696"/>
      <c r="AK10" s="696"/>
      <c r="AL10" s="660" t="s">
        <v>124</v>
      </c>
      <c r="AM10" s="661"/>
      <c r="AN10" s="661"/>
      <c r="AO10" s="697"/>
      <c r="AP10" s="654" t="s">
        <v>237</v>
      </c>
      <c r="AQ10" s="655"/>
      <c r="AR10" s="655"/>
      <c r="AS10" s="655"/>
      <c r="AT10" s="655"/>
      <c r="AU10" s="655"/>
      <c r="AV10" s="655"/>
      <c r="AW10" s="655"/>
      <c r="AX10" s="655"/>
      <c r="AY10" s="655"/>
      <c r="AZ10" s="655"/>
      <c r="BA10" s="655"/>
      <c r="BB10" s="655"/>
      <c r="BC10" s="655"/>
      <c r="BD10" s="655"/>
      <c r="BE10" s="655"/>
      <c r="BF10" s="656"/>
      <c r="BG10" s="657">
        <v>16128</v>
      </c>
      <c r="BH10" s="658"/>
      <c r="BI10" s="658"/>
      <c r="BJ10" s="658"/>
      <c r="BK10" s="658"/>
      <c r="BL10" s="658"/>
      <c r="BM10" s="658"/>
      <c r="BN10" s="659"/>
      <c r="BO10" s="695">
        <v>1.7</v>
      </c>
      <c r="BP10" s="695"/>
      <c r="BQ10" s="695"/>
      <c r="BR10" s="695"/>
      <c r="BS10" s="696" t="s">
        <v>124</v>
      </c>
      <c r="BT10" s="696"/>
      <c r="BU10" s="696"/>
      <c r="BV10" s="696"/>
      <c r="BW10" s="696"/>
      <c r="BX10" s="696"/>
      <c r="BY10" s="696"/>
      <c r="BZ10" s="696"/>
      <c r="CA10" s="696"/>
      <c r="CB10" s="736"/>
      <c r="CD10" s="654" t="s">
        <v>238</v>
      </c>
      <c r="CE10" s="655"/>
      <c r="CF10" s="655"/>
      <c r="CG10" s="655"/>
      <c r="CH10" s="655"/>
      <c r="CI10" s="655"/>
      <c r="CJ10" s="655"/>
      <c r="CK10" s="655"/>
      <c r="CL10" s="655"/>
      <c r="CM10" s="655"/>
      <c r="CN10" s="655"/>
      <c r="CO10" s="655"/>
      <c r="CP10" s="655"/>
      <c r="CQ10" s="656"/>
      <c r="CR10" s="657">
        <v>16613</v>
      </c>
      <c r="CS10" s="658"/>
      <c r="CT10" s="658"/>
      <c r="CU10" s="658"/>
      <c r="CV10" s="658"/>
      <c r="CW10" s="658"/>
      <c r="CX10" s="658"/>
      <c r="CY10" s="659"/>
      <c r="CZ10" s="695">
        <v>0.2</v>
      </c>
      <c r="DA10" s="695"/>
      <c r="DB10" s="695"/>
      <c r="DC10" s="695"/>
      <c r="DD10" s="663" t="s">
        <v>124</v>
      </c>
      <c r="DE10" s="658"/>
      <c r="DF10" s="658"/>
      <c r="DG10" s="658"/>
      <c r="DH10" s="658"/>
      <c r="DI10" s="658"/>
      <c r="DJ10" s="658"/>
      <c r="DK10" s="658"/>
      <c r="DL10" s="658"/>
      <c r="DM10" s="658"/>
      <c r="DN10" s="658"/>
      <c r="DO10" s="658"/>
      <c r="DP10" s="659"/>
      <c r="DQ10" s="663">
        <v>11731</v>
      </c>
      <c r="DR10" s="658"/>
      <c r="DS10" s="658"/>
      <c r="DT10" s="658"/>
      <c r="DU10" s="658"/>
      <c r="DV10" s="658"/>
      <c r="DW10" s="658"/>
      <c r="DX10" s="658"/>
      <c r="DY10" s="658"/>
      <c r="DZ10" s="658"/>
      <c r="EA10" s="658"/>
      <c r="EB10" s="658"/>
      <c r="EC10" s="694"/>
    </row>
    <row r="11" spans="2:143" ht="11.25" customHeight="1" x14ac:dyDescent="0.15">
      <c r="B11" s="654" t="s">
        <v>239</v>
      </c>
      <c r="C11" s="655"/>
      <c r="D11" s="655"/>
      <c r="E11" s="655"/>
      <c r="F11" s="655"/>
      <c r="G11" s="655"/>
      <c r="H11" s="655"/>
      <c r="I11" s="655"/>
      <c r="J11" s="655"/>
      <c r="K11" s="655"/>
      <c r="L11" s="655"/>
      <c r="M11" s="655"/>
      <c r="N11" s="655"/>
      <c r="O11" s="655"/>
      <c r="P11" s="655"/>
      <c r="Q11" s="656"/>
      <c r="R11" s="657">
        <v>235165</v>
      </c>
      <c r="S11" s="658"/>
      <c r="T11" s="658"/>
      <c r="U11" s="658"/>
      <c r="V11" s="658"/>
      <c r="W11" s="658"/>
      <c r="X11" s="658"/>
      <c r="Y11" s="659"/>
      <c r="Z11" s="660">
        <v>3</v>
      </c>
      <c r="AA11" s="661"/>
      <c r="AB11" s="661"/>
      <c r="AC11" s="662"/>
      <c r="AD11" s="663">
        <v>235165</v>
      </c>
      <c r="AE11" s="658"/>
      <c r="AF11" s="658"/>
      <c r="AG11" s="658"/>
      <c r="AH11" s="658"/>
      <c r="AI11" s="658"/>
      <c r="AJ11" s="658"/>
      <c r="AK11" s="659"/>
      <c r="AL11" s="660">
        <v>5.2</v>
      </c>
      <c r="AM11" s="661"/>
      <c r="AN11" s="661"/>
      <c r="AO11" s="697"/>
      <c r="AP11" s="654" t="s">
        <v>240</v>
      </c>
      <c r="AQ11" s="655"/>
      <c r="AR11" s="655"/>
      <c r="AS11" s="655"/>
      <c r="AT11" s="655"/>
      <c r="AU11" s="655"/>
      <c r="AV11" s="655"/>
      <c r="AW11" s="655"/>
      <c r="AX11" s="655"/>
      <c r="AY11" s="655"/>
      <c r="AZ11" s="655"/>
      <c r="BA11" s="655"/>
      <c r="BB11" s="655"/>
      <c r="BC11" s="655"/>
      <c r="BD11" s="655"/>
      <c r="BE11" s="655"/>
      <c r="BF11" s="656"/>
      <c r="BG11" s="657">
        <v>9826</v>
      </c>
      <c r="BH11" s="658"/>
      <c r="BI11" s="658"/>
      <c r="BJ11" s="658"/>
      <c r="BK11" s="658"/>
      <c r="BL11" s="658"/>
      <c r="BM11" s="658"/>
      <c r="BN11" s="659"/>
      <c r="BO11" s="695">
        <v>1</v>
      </c>
      <c r="BP11" s="695"/>
      <c r="BQ11" s="695"/>
      <c r="BR11" s="695"/>
      <c r="BS11" s="696">
        <v>2800</v>
      </c>
      <c r="BT11" s="696"/>
      <c r="BU11" s="696"/>
      <c r="BV11" s="696"/>
      <c r="BW11" s="696"/>
      <c r="BX11" s="696"/>
      <c r="BY11" s="696"/>
      <c r="BZ11" s="696"/>
      <c r="CA11" s="696"/>
      <c r="CB11" s="736"/>
      <c r="CD11" s="654" t="s">
        <v>241</v>
      </c>
      <c r="CE11" s="655"/>
      <c r="CF11" s="655"/>
      <c r="CG11" s="655"/>
      <c r="CH11" s="655"/>
      <c r="CI11" s="655"/>
      <c r="CJ11" s="655"/>
      <c r="CK11" s="655"/>
      <c r="CL11" s="655"/>
      <c r="CM11" s="655"/>
      <c r="CN11" s="655"/>
      <c r="CO11" s="655"/>
      <c r="CP11" s="655"/>
      <c r="CQ11" s="656"/>
      <c r="CR11" s="657">
        <v>661876</v>
      </c>
      <c r="CS11" s="658"/>
      <c r="CT11" s="658"/>
      <c r="CU11" s="658"/>
      <c r="CV11" s="658"/>
      <c r="CW11" s="658"/>
      <c r="CX11" s="658"/>
      <c r="CY11" s="659"/>
      <c r="CZ11" s="695">
        <v>8.8000000000000007</v>
      </c>
      <c r="DA11" s="695"/>
      <c r="DB11" s="695"/>
      <c r="DC11" s="695"/>
      <c r="DD11" s="663">
        <v>126651</v>
      </c>
      <c r="DE11" s="658"/>
      <c r="DF11" s="658"/>
      <c r="DG11" s="658"/>
      <c r="DH11" s="658"/>
      <c r="DI11" s="658"/>
      <c r="DJ11" s="658"/>
      <c r="DK11" s="658"/>
      <c r="DL11" s="658"/>
      <c r="DM11" s="658"/>
      <c r="DN11" s="658"/>
      <c r="DO11" s="658"/>
      <c r="DP11" s="659"/>
      <c r="DQ11" s="663">
        <v>508433</v>
      </c>
      <c r="DR11" s="658"/>
      <c r="DS11" s="658"/>
      <c r="DT11" s="658"/>
      <c r="DU11" s="658"/>
      <c r="DV11" s="658"/>
      <c r="DW11" s="658"/>
      <c r="DX11" s="658"/>
      <c r="DY11" s="658"/>
      <c r="DZ11" s="658"/>
      <c r="EA11" s="658"/>
      <c r="EB11" s="658"/>
      <c r="EC11" s="694"/>
    </row>
    <row r="12" spans="2:143" ht="11.25" customHeight="1" x14ac:dyDescent="0.15">
      <c r="B12" s="654" t="s">
        <v>242</v>
      </c>
      <c r="C12" s="655"/>
      <c r="D12" s="655"/>
      <c r="E12" s="655"/>
      <c r="F12" s="655"/>
      <c r="G12" s="655"/>
      <c r="H12" s="655"/>
      <c r="I12" s="655"/>
      <c r="J12" s="655"/>
      <c r="K12" s="655"/>
      <c r="L12" s="655"/>
      <c r="M12" s="655"/>
      <c r="N12" s="655"/>
      <c r="O12" s="655"/>
      <c r="P12" s="655"/>
      <c r="Q12" s="656"/>
      <c r="R12" s="657">
        <v>12338</v>
      </c>
      <c r="S12" s="658"/>
      <c r="T12" s="658"/>
      <c r="U12" s="658"/>
      <c r="V12" s="658"/>
      <c r="W12" s="658"/>
      <c r="X12" s="658"/>
      <c r="Y12" s="659"/>
      <c r="Z12" s="695">
        <v>0.2</v>
      </c>
      <c r="AA12" s="695"/>
      <c r="AB12" s="695"/>
      <c r="AC12" s="695"/>
      <c r="AD12" s="696">
        <v>12338</v>
      </c>
      <c r="AE12" s="696"/>
      <c r="AF12" s="696"/>
      <c r="AG12" s="696"/>
      <c r="AH12" s="696"/>
      <c r="AI12" s="696"/>
      <c r="AJ12" s="696"/>
      <c r="AK12" s="696"/>
      <c r="AL12" s="660">
        <v>0.3</v>
      </c>
      <c r="AM12" s="661"/>
      <c r="AN12" s="661"/>
      <c r="AO12" s="697"/>
      <c r="AP12" s="654" t="s">
        <v>243</v>
      </c>
      <c r="AQ12" s="655"/>
      <c r="AR12" s="655"/>
      <c r="AS12" s="655"/>
      <c r="AT12" s="655"/>
      <c r="AU12" s="655"/>
      <c r="AV12" s="655"/>
      <c r="AW12" s="655"/>
      <c r="AX12" s="655"/>
      <c r="AY12" s="655"/>
      <c r="AZ12" s="655"/>
      <c r="BA12" s="655"/>
      <c r="BB12" s="655"/>
      <c r="BC12" s="655"/>
      <c r="BD12" s="655"/>
      <c r="BE12" s="655"/>
      <c r="BF12" s="656"/>
      <c r="BG12" s="657">
        <v>328095</v>
      </c>
      <c r="BH12" s="658"/>
      <c r="BI12" s="658"/>
      <c r="BJ12" s="658"/>
      <c r="BK12" s="658"/>
      <c r="BL12" s="658"/>
      <c r="BM12" s="658"/>
      <c r="BN12" s="659"/>
      <c r="BO12" s="695">
        <v>34.5</v>
      </c>
      <c r="BP12" s="695"/>
      <c r="BQ12" s="695"/>
      <c r="BR12" s="695"/>
      <c r="BS12" s="696" t="s">
        <v>124</v>
      </c>
      <c r="BT12" s="696"/>
      <c r="BU12" s="696"/>
      <c r="BV12" s="696"/>
      <c r="BW12" s="696"/>
      <c r="BX12" s="696"/>
      <c r="BY12" s="696"/>
      <c r="BZ12" s="696"/>
      <c r="CA12" s="696"/>
      <c r="CB12" s="736"/>
      <c r="CD12" s="654" t="s">
        <v>244</v>
      </c>
      <c r="CE12" s="655"/>
      <c r="CF12" s="655"/>
      <c r="CG12" s="655"/>
      <c r="CH12" s="655"/>
      <c r="CI12" s="655"/>
      <c r="CJ12" s="655"/>
      <c r="CK12" s="655"/>
      <c r="CL12" s="655"/>
      <c r="CM12" s="655"/>
      <c r="CN12" s="655"/>
      <c r="CO12" s="655"/>
      <c r="CP12" s="655"/>
      <c r="CQ12" s="656"/>
      <c r="CR12" s="657">
        <v>237118</v>
      </c>
      <c r="CS12" s="658"/>
      <c r="CT12" s="658"/>
      <c r="CU12" s="658"/>
      <c r="CV12" s="658"/>
      <c r="CW12" s="658"/>
      <c r="CX12" s="658"/>
      <c r="CY12" s="659"/>
      <c r="CZ12" s="695">
        <v>3.2</v>
      </c>
      <c r="DA12" s="695"/>
      <c r="DB12" s="695"/>
      <c r="DC12" s="695"/>
      <c r="DD12" s="663">
        <v>259</v>
      </c>
      <c r="DE12" s="658"/>
      <c r="DF12" s="658"/>
      <c r="DG12" s="658"/>
      <c r="DH12" s="658"/>
      <c r="DI12" s="658"/>
      <c r="DJ12" s="658"/>
      <c r="DK12" s="658"/>
      <c r="DL12" s="658"/>
      <c r="DM12" s="658"/>
      <c r="DN12" s="658"/>
      <c r="DO12" s="658"/>
      <c r="DP12" s="659"/>
      <c r="DQ12" s="663">
        <v>168924</v>
      </c>
      <c r="DR12" s="658"/>
      <c r="DS12" s="658"/>
      <c r="DT12" s="658"/>
      <c r="DU12" s="658"/>
      <c r="DV12" s="658"/>
      <c r="DW12" s="658"/>
      <c r="DX12" s="658"/>
      <c r="DY12" s="658"/>
      <c r="DZ12" s="658"/>
      <c r="EA12" s="658"/>
      <c r="EB12" s="658"/>
      <c r="EC12" s="694"/>
    </row>
    <row r="13" spans="2:143" ht="11.25" customHeight="1" x14ac:dyDescent="0.15">
      <c r="B13" s="654" t="s">
        <v>245</v>
      </c>
      <c r="C13" s="655"/>
      <c r="D13" s="655"/>
      <c r="E13" s="655"/>
      <c r="F13" s="655"/>
      <c r="G13" s="655"/>
      <c r="H13" s="655"/>
      <c r="I13" s="655"/>
      <c r="J13" s="655"/>
      <c r="K13" s="655"/>
      <c r="L13" s="655"/>
      <c r="M13" s="655"/>
      <c r="N13" s="655"/>
      <c r="O13" s="655"/>
      <c r="P13" s="655"/>
      <c r="Q13" s="656"/>
      <c r="R13" s="657" t="s">
        <v>124</v>
      </c>
      <c r="S13" s="658"/>
      <c r="T13" s="658"/>
      <c r="U13" s="658"/>
      <c r="V13" s="658"/>
      <c r="W13" s="658"/>
      <c r="X13" s="658"/>
      <c r="Y13" s="659"/>
      <c r="Z13" s="695" t="s">
        <v>124</v>
      </c>
      <c r="AA13" s="695"/>
      <c r="AB13" s="695"/>
      <c r="AC13" s="695"/>
      <c r="AD13" s="696" t="s">
        <v>124</v>
      </c>
      <c r="AE13" s="696"/>
      <c r="AF13" s="696"/>
      <c r="AG13" s="696"/>
      <c r="AH13" s="696"/>
      <c r="AI13" s="696"/>
      <c r="AJ13" s="696"/>
      <c r="AK13" s="696"/>
      <c r="AL13" s="660" t="s">
        <v>124</v>
      </c>
      <c r="AM13" s="661"/>
      <c r="AN13" s="661"/>
      <c r="AO13" s="697"/>
      <c r="AP13" s="654" t="s">
        <v>246</v>
      </c>
      <c r="AQ13" s="655"/>
      <c r="AR13" s="655"/>
      <c r="AS13" s="655"/>
      <c r="AT13" s="655"/>
      <c r="AU13" s="655"/>
      <c r="AV13" s="655"/>
      <c r="AW13" s="655"/>
      <c r="AX13" s="655"/>
      <c r="AY13" s="655"/>
      <c r="AZ13" s="655"/>
      <c r="BA13" s="655"/>
      <c r="BB13" s="655"/>
      <c r="BC13" s="655"/>
      <c r="BD13" s="655"/>
      <c r="BE13" s="655"/>
      <c r="BF13" s="656"/>
      <c r="BG13" s="657">
        <v>310060</v>
      </c>
      <c r="BH13" s="658"/>
      <c r="BI13" s="658"/>
      <c r="BJ13" s="658"/>
      <c r="BK13" s="658"/>
      <c r="BL13" s="658"/>
      <c r="BM13" s="658"/>
      <c r="BN13" s="659"/>
      <c r="BO13" s="695">
        <v>32.6</v>
      </c>
      <c r="BP13" s="695"/>
      <c r="BQ13" s="695"/>
      <c r="BR13" s="695"/>
      <c r="BS13" s="696" t="s">
        <v>124</v>
      </c>
      <c r="BT13" s="696"/>
      <c r="BU13" s="696"/>
      <c r="BV13" s="696"/>
      <c r="BW13" s="696"/>
      <c r="BX13" s="696"/>
      <c r="BY13" s="696"/>
      <c r="BZ13" s="696"/>
      <c r="CA13" s="696"/>
      <c r="CB13" s="736"/>
      <c r="CD13" s="654" t="s">
        <v>247</v>
      </c>
      <c r="CE13" s="655"/>
      <c r="CF13" s="655"/>
      <c r="CG13" s="655"/>
      <c r="CH13" s="655"/>
      <c r="CI13" s="655"/>
      <c r="CJ13" s="655"/>
      <c r="CK13" s="655"/>
      <c r="CL13" s="655"/>
      <c r="CM13" s="655"/>
      <c r="CN13" s="655"/>
      <c r="CO13" s="655"/>
      <c r="CP13" s="655"/>
      <c r="CQ13" s="656"/>
      <c r="CR13" s="657">
        <v>539315</v>
      </c>
      <c r="CS13" s="658"/>
      <c r="CT13" s="658"/>
      <c r="CU13" s="658"/>
      <c r="CV13" s="658"/>
      <c r="CW13" s="658"/>
      <c r="CX13" s="658"/>
      <c r="CY13" s="659"/>
      <c r="CZ13" s="695">
        <v>7.2</v>
      </c>
      <c r="DA13" s="695"/>
      <c r="DB13" s="695"/>
      <c r="DC13" s="695"/>
      <c r="DD13" s="663">
        <v>252686</v>
      </c>
      <c r="DE13" s="658"/>
      <c r="DF13" s="658"/>
      <c r="DG13" s="658"/>
      <c r="DH13" s="658"/>
      <c r="DI13" s="658"/>
      <c r="DJ13" s="658"/>
      <c r="DK13" s="658"/>
      <c r="DL13" s="658"/>
      <c r="DM13" s="658"/>
      <c r="DN13" s="658"/>
      <c r="DO13" s="658"/>
      <c r="DP13" s="659"/>
      <c r="DQ13" s="663">
        <v>246725</v>
      </c>
      <c r="DR13" s="658"/>
      <c r="DS13" s="658"/>
      <c r="DT13" s="658"/>
      <c r="DU13" s="658"/>
      <c r="DV13" s="658"/>
      <c r="DW13" s="658"/>
      <c r="DX13" s="658"/>
      <c r="DY13" s="658"/>
      <c r="DZ13" s="658"/>
      <c r="EA13" s="658"/>
      <c r="EB13" s="658"/>
      <c r="EC13" s="694"/>
    </row>
    <row r="14" spans="2:143" ht="11.25" customHeight="1" x14ac:dyDescent="0.15">
      <c r="B14" s="654" t="s">
        <v>248</v>
      </c>
      <c r="C14" s="655"/>
      <c r="D14" s="655"/>
      <c r="E14" s="655"/>
      <c r="F14" s="655"/>
      <c r="G14" s="655"/>
      <c r="H14" s="655"/>
      <c r="I14" s="655"/>
      <c r="J14" s="655"/>
      <c r="K14" s="655"/>
      <c r="L14" s="655"/>
      <c r="M14" s="655"/>
      <c r="N14" s="655"/>
      <c r="O14" s="655"/>
      <c r="P14" s="655"/>
      <c r="Q14" s="656"/>
      <c r="R14" s="657">
        <v>286</v>
      </c>
      <c r="S14" s="658"/>
      <c r="T14" s="658"/>
      <c r="U14" s="658"/>
      <c r="V14" s="658"/>
      <c r="W14" s="658"/>
      <c r="X14" s="658"/>
      <c r="Y14" s="659"/>
      <c r="Z14" s="695">
        <v>0</v>
      </c>
      <c r="AA14" s="695"/>
      <c r="AB14" s="695"/>
      <c r="AC14" s="695"/>
      <c r="AD14" s="696">
        <v>286</v>
      </c>
      <c r="AE14" s="696"/>
      <c r="AF14" s="696"/>
      <c r="AG14" s="696"/>
      <c r="AH14" s="696"/>
      <c r="AI14" s="696"/>
      <c r="AJ14" s="696"/>
      <c r="AK14" s="696"/>
      <c r="AL14" s="660">
        <v>0</v>
      </c>
      <c r="AM14" s="661"/>
      <c r="AN14" s="661"/>
      <c r="AO14" s="697"/>
      <c r="AP14" s="654" t="s">
        <v>249</v>
      </c>
      <c r="AQ14" s="655"/>
      <c r="AR14" s="655"/>
      <c r="AS14" s="655"/>
      <c r="AT14" s="655"/>
      <c r="AU14" s="655"/>
      <c r="AV14" s="655"/>
      <c r="AW14" s="655"/>
      <c r="AX14" s="655"/>
      <c r="AY14" s="655"/>
      <c r="AZ14" s="655"/>
      <c r="BA14" s="655"/>
      <c r="BB14" s="655"/>
      <c r="BC14" s="655"/>
      <c r="BD14" s="655"/>
      <c r="BE14" s="655"/>
      <c r="BF14" s="656"/>
      <c r="BG14" s="657">
        <v>35840</v>
      </c>
      <c r="BH14" s="658"/>
      <c r="BI14" s="658"/>
      <c r="BJ14" s="658"/>
      <c r="BK14" s="658"/>
      <c r="BL14" s="658"/>
      <c r="BM14" s="658"/>
      <c r="BN14" s="659"/>
      <c r="BO14" s="695">
        <v>3.8</v>
      </c>
      <c r="BP14" s="695"/>
      <c r="BQ14" s="695"/>
      <c r="BR14" s="695"/>
      <c r="BS14" s="696" t="s">
        <v>124</v>
      </c>
      <c r="BT14" s="696"/>
      <c r="BU14" s="696"/>
      <c r="BV14" s="696"/>
      <c r="BW14" s="696"/>
      <c r="BX14" s="696"/>
      <c r="BY14" s="696"/>
      <c r="BZ14" s="696"/>
      <c r="CA14" s="696"/>
      <c r="CB14" s="736"/>
      <c r="CD14" s="654" t="s">
        <v>250</v>
      </c>
      <c r="CE14" s="655"/>
      <c r="CF14" s="655"/>
      <c r="CG14" s="655"/>
      <c r="CH14" s="655"/>
      <c r="CI14" s="655"/>
      <c r="CJ14" s="655"/>
      <c r="CK14" s="655"/>
      <c r="CL14" s="655"/>
      <c r="CM14" s="655"/>
      <c r="CN14" s="655"/>
      <c r="CO14" s="655"/>
      <c r="CP14" s="655"/>
      <c r="CQ14" s="656"/>
      <c r="CR14" s="657">
        <v>378922</v>
      </c>
      <c r="CS14" s="658"/>
      <c r="CT14" s="658"/>
      <c r="CU14" s="658"/>
      <c r="CV14" s="658"/>
      <c r="CW14" s="658"/>
      <c r="CX14" s="658"/>
      <c r="CY14" s="659"/>
      <c r="CZ14" s="695">
        <v>5.0999999999999996</v>
      </c>
      <c r="DA14" s="695"/>
      <c r="DB14" s="695"/>
      <c r="DC14" s="695"/>
      <c r="DD14" s="663">
        <v>4224</v>
      </c>
      <c r="DE14" s="658"/>
      <c r="DF14" s="658"/>
      <c r="DG14" s="658"/>
      <c r="DH14" s="658"/>
      <c r="DI14" s="658"/>
      <c r="DJ14" s="658"/>
      <c r="DK14" s="658"/>
      <c r="DL14" s="658"/>
      <c r="DM14" s="658"/>
      <c r="DN14" s="658"/>
      <c r="DO14" s="658"/>
      <c r="DP14" s="659"/>
      <c r="DQ14" s="663">
        <v>328457</v>
      </c>
      <c r="DR14" s="658"/>
      <c r="DS14" s="658"/>
      <c r="DT14" s="658"/>
      <c r="DU14" s="658"/>
      <c r="DV14" s="658"/>
      <c r="DW14" s="658"/>
      <c r="DX14" s="658"/>
      <c r="DY14" s="658"/>
      <c r="DZ14" s="658"/>
      <c r="EA14" s="658"/>
      <c r="EB14" s="658"/>
      <c r="EC14" s="694"/>
    </row>
    <row r="15" spans="2:143" ht="11.25" customHeight="1" x14ac:dyDescent="0.15">
      <c r="B15" s="654" t="s">
        <v>251</v>
      </c>
      <c r="C15" s="655"/>
      <c r="D15" s="655"/>
      <c r="E15" s="655"/>
      <c r="F15" s="655"/>
      <c r="G15" s="655"/>
      <c r="H15" s="655"/>
      <c r="I15" s="655"/>
      <c r="J15" s="655"/>
      <c r="K15" s="655"/>
      <c r="L15" s="655"/>
      <c r="M15" s="655"/>
      <c r="N15" s="655"/>
      <c r="O15" s="655"/>
      <c r="P15" s="655"/>
      <c r="Q15" s="656"/>
      <c r="R15" s="657" t="s">
        <v>124</v>
      </c>
      <c r="S15" s="658"/>
      <c r="T15" s="658"/>
      <c r="U15" s="658"/>
      <c r="V15" s="658"/>
      <c r="W15" s="658"/>
      <c r="X15" s="658"/>
      <c r="Y15" s="659"/>
      <c r="Z15" s="695" t="s">
        <v>124</v>
      </c>
      <c r="AA15" s="695"/>
      <c r="AB15" s="695"/>
      <c r="AC15" s="695"/>
      <c r="AD15" s="696" t="s">
        <v>124</v>
      </c>
      <c r="AE15" s="696"/>
      <c r="AF15" s="696"/>
      <c r="AG15" s="696"/>
      <c r="AH15" s="696"/>
      <c r="AI15" s="696"/>
      <c r="AJ15" s="696"/>
      <c r="AK15" s="696"/>
      <c r="AL15" s="660" t="s">
        <v>124</v>
      </c>
      <c r="AM15" s="661"/>
      <c r="AN15" s="661"/>
      <c r="AO15" s="697"/>
      <c r="AP15" s="654" t="s">
        <v>252</v>
      </c>
      <c r="AQ15" s="655"/>
      <c r="AR15" s="655"/>
      <c r="AS15" s="655"/>
      <c r="AT15" s="655"/>
      <c r="AU15" s="655"/>
      <c r="AV15" s="655"/>
      <c r="AW15" s="655"/>
      <c r="AX15" s="655"/>
      <c r="AY15" s="655"/>
      <c r="AZ15" s="655"/>
      <c r="BA15" s="655"/>
      <c r="BB15" s="655"/>
      <c r="BC15" s="655"/>
      <c r="BD15" s="655"/>
      <c r="BE15" s="655"/>
      <c r="BF15" s="656"/>
      <c r="BG15" s="657">
        <v>78842</v>
      </c>
      <c r="BH15" s="658"/>
      <c r="BI15" s="658"/>
      <c r="BJ15" s="658"/>
      <c r="BK15" s="658"/>
      <c r="BL15" s="658"/>
      <c r="BM15" s="658"/>
      <c r="BN15" s="659"/>
      <c r="BO15" s="695">
        <v>8.3000000000000007</v>
      </c>
      <c r="BP15" s="695"/>
      <c r="BQ15" s="695"/>
      <c r="BR15" s="695"/>
      <c r="BS15" s="696" t="s">
        <v>124</v>
      </c>
      <c r="BT15" s="696"/>
      <c r="BU15" s="696"/>
      <c r="BV15" s="696"/>
      <c r="BW15" s="696"/>
      <c r="BX15" s="696"/>
      <c r="BY15" s="696"/>
      <c r="BZ15" s="696"/>
      <c r="CA15" s="696"/>
      <c r="CB15" s="736"/>
      <c r="CD15" s="654" t="s">
        <v>253</v>
      </c>
      <c r="CE15" s="655"/>
      <c r="CF15" s="655"/>
      <c r="CG15" s="655"/>
      <c r="CH15" s="655"/>
      <c r="CI15" s="655"/>
      <c r="CJ15" s="655"/>
      <c r="CK15" s="655"/>
      <c r="CL15" s="655"/>
      <c r="CM15" s="655"/>
      <c r="CN15" s="655"/>
      <c r="CO15" s="655"/>
      <c r="CP15" s="655"/>
      <c r="CQ15" s="656"/>
      <c r="CR15" s="657">
        <v>588542</v>
      </c>
      <c r="CS15" s="658"/>
      <c r="CT15" s="658"/>
      <c r="CU15" s="658"/>
      <c r="CV15" s="658"/>
      <c r="CW15" s="658"/>
      <c r="CX15" s="658"/>
      <c r="CY15" s="659"/>
      <c r="CZ15" s="695">
        <v>7.9</v>
      </c>
      <c r="DA15" s="695"/>
      <c r="DB15" s="695"/>
      <c r="DC15" s="695"/>
      <c r="DD15" s="663">
        <v>52240</v>
      </c>
      <c r="DE15" s="658"/>
      <c r="DF15" s="658"/>
      <c r="DG15" s="658"/>
      <c r="DH15" s="658"/>
      <c r="DI15" s="658"/>
      <c r="DJ15" s="658"/>
      <c r="DK15" s="658"/>
      <c r="DL15" s="658"/>
      <c r="DM15" s="658"/>
      <c r="DN15" s="658"/>
      <c r="DO15" s="658"/>
      <c r="DP15" s="659"/>
      <c r="DQ15" s="663">
        <v>447303</v>
      </c>
      <c r="DR15" s="658"/>
      <c r="DS15" s="658"/>
      <c r="DT15" s="658"/>
      <c r="DU15" s="658"/>
      <c r="DV15" s="658"/>
      <c r="DW15" s="658"/>
      <c r="DX15" s="658"/>
      <c r="DY15" s="658"/>
      <c r="DZ15" s="658"/>
      <c r="EA15" s="658"/>
      <c r="EB15" s="658"/>
      <c r="EC15" s="694"/>
    </row>
    <row r="16" spans="2:143" ht="11.25" customHeight="1" x14ac:dyDescent="0.15">
      <c r="B16" s="654" t="s">
        <v>254</v>
      </c>
      <c r="C16" s="655"/>
      <c r="D16" s="655"/>
      <c r="E16" s="655"/>
      <c r="F16" s="655"/>
      <c r="G16" s="655"/>
      <c r="H16" s="655"/>
      <c r="I16" s="655"/>
      <c r="J16" s="655"/>
      <c r="K16" s="655"/>
      <c r="L16" s="655"/>
      <c r="M16" s="655"/>
      <c r="N16" s="655"/>
      <c r="O16" s="655"/>
      <c r="P16" s="655"/>
      <c r="Q16" s="656"/>
      <c r="R16" s="657">
        <v>4939</v>
      </c>
      <c r="S16" s="658"/>
      <c r="T16" s="658"/>
      <c r="U16" s="658"/>
      <c r="V16" s="658"/>
      <c r="W16" s="658"/>
      <c r="X16" s="658"/>
      <c r="Y16" s="659"/>
      <c r="Z16" s="695">
        <v>0.1</v>
      </c>
      <c r="AA16" s="695"/>
      <c r="AB16" s="695"/>
      <c r="AC16" s="695"/>
      <c r="AD16" s="696">
        <v>4939</v>
      </c>
      <c r="AE16" s="696"/>
      <c r="AF16" s="696"/>
      <c r="AG16" s="696"/>
      <c r="AH16" s="696"/>
      <c r="AI16" s="696"/>
      <c r="AJ16" s="696"/>
      <c r="AK16" s="696"/>
      <c r="AL16" s="660">
        <v>0.1</v>
      </c>
      <c r="AM16" s="661"/>
      <c r="AN16" s="661"/>
      <c r="AO16" s="697"/>
      <c r="AP16" s="654" t="s">
        <v>255</v>
      </c>
      <c r="AQ16" s="655"/>
      <c r="AR16" s="655"/>
      <c r="AS16" s="655"/>
      <c r="AT16" s="655"/>
      <c r="AU16" s="655"/>
      <c r="AV16" s="655"/>
      <c r="AW16" s="655"/>
      <c r="AX16" s="655"/>
      <c r="AY16" s="655"/>
      <c r="AZ16" s="655"/>
      <c r="BA16" s="655"/>
      <c r="BB16" s="655"/>
      <c r="BC16" s="655"/>
      <c r="BD16" s="655"/>
      <c r="BE16" s="655"/>
      <c r="BF16" s="656"/>
      <c r="BG16" s="657" t="s">
        <v>124</v>
      </c>
      <c r="BH16" s="658"/>
      <c r="BI16" s="658"/>
      <c r="BJ16" s="658"/>
      <c r="BK16" s="658"/>
      <c r="BL16" s="658"/>
      <c r="BM16" s="658"/>
      <c r="BN16" s="659"/>
      <c r="BO16" s="695" t="s">
        <v>124</v>
      </c>
      <c r="BP16" s="695"/>
      <c r="BQ16" s="695"/>
      <c r="BR16" s="695"/>
      <c r="BS16" s="696" t="s">
        <v>124</v>
      </c>
      <c r="BT16" s="696"/>
      <c r="BU16" s="696"/>
      <c r="BV16" s="696"/>
      <c r="BW16" s="696"/>
      <c r="BX16" s="696"/>
      <c r="BY16" s="696"/>
      <c r="BZ16" s="696"/>
      <c r="CA16" s="696"/>
      <c r="CB16" s="736"/>
      <c r="CD16" s="654" t="s">
        <v>256</v>
      </c>
      <c r="CE16" s="655"/>
      <c r="CF16" s="655"/>
      <c r="CG16" s="655"/>
      <c r="CH16" s="655"/>
      <c r="CI16" s="655"/>
      <c r="CJ16" s="655"/>
      <c r="CK16" s="655"/>
      <c r="CL16" s="655"/>
      <c r="CM16" s="655"/>
      <c r="CN16" s="655"/>
      <c r="CO16" s="655"/>
      <c r="CP16" s="655"/>
      <c r="CQ16" s="656"/>
      <c r="CR16" s="657">
        <v>122</v>
      </c>
      <c r="CS16" s="658"/>
      <c r="CT16" s="658"/>
      <c r="CU16" s="658"/>
      <c r="CV16" s="658"/>
      <c r="CW16" s="658"/>
      <c r="CX16" s="658"/>
      <c r="CY16" s="659"/>
      <c r="CZ16" s="695">
        <v>0</v>
      </c>
      <c r="DA16" s="695"/>
      <c r="DB16" s="695"/>
      <c r="DC16" s="695"/>
      <c r="DD16" s="663" t="s">
        <v>124</v>
      </c>
      <c r="DE16" s="658"/>
      <c r="DF16" s="658"/>
      <c r="DG16" s="658"/>
      <c r="DH16" s="658"/>
      <c r="DI16" s="658"/>
      <c r="DJ16" s="658"/>
      <c r="DK16" s="658"/>
      <c r="DL16" s="658"/>
      <c r="DM16" s="658"/>
      <c r="DN16" s="658"/>
      <c r="DO16" s="658"/>
      <c r="DP16" s="659"/>
      <c r="DQ16" s="663">
        <v>122</v>
      </c>
      <c r="DR16" s="658"/>
      <c r="DS16" s="658"/>
      <c r="DT16" s="658"/>
      <c r="DU16" s="658"/>
      <c r="DV16" s="658"/>
      <c r="DW16" s="658"/>
      <c r="DX16" s="658"/>
      <c r="DY16" s="658"/>
      <c r="DZ16" s="658"/>
      <c r="EA16" s="658"/>
      <c r="EB16" s="658"/>
      <c r="EC16" s="694"/>
    </row>
    <row r="17" spans="2:133" ht="11.25" customHeight="1" x14ac:dyDescent="0.15">
      <c r="B17" s="654" t="s">
        <v>257</v>
      </c>
      <c r="C17" s="655"/>
      <c r="D17" s="655"/>
      <c r="E17" s="655"/>
      <c r="F17" s="655"/>
      <c r="G17" s="655"/>
      <c r="H17" s="655"/>
      <c r="I17" s="655"/>
      <c r="J17" s="655"/>
      <c r="K17" s="655"/>
      <c r="L17" s="655"/>
      <c r="M17" s="655"/>
      <c r="N17" s="655"/>
      <c r="O17" s="655"/>
      <c r="P17" s="655"/>
      <c r="Q17" s="656"/>
      <c r="R17" s="657">
        <v>10848</v>
      </c>
      <c r="S17" s="658"/>
      <c r="T17" s="658"/>
      <c r="U17" s="658"/>
      <c r="V17" s="658"/>
      <c r="W17" s="658"/>
      <c r="X17" s="658"/>
      <c r="Y17" s="659"/>
      <c r="Z17" s="695">
        <v>0.1</v>
      </c>
      <c r="AA17" s="695"/>
      <c r="AB17" s="695"/>
      <c r="AC17" s="695"/>
      <c r="AD17" s="696">
        <v>10848</v>
      </c>
      <c r="AE17" s="696"/>
      <c r="AF17" s="696"/>
      <c r="AG17" s="696"/>
      <c r="AH17" s="696"/>
      <c r="AI17" s="696"/>
      <c r="AJ17" s="696"/>
      <c r="AK17" s="696"/>
      <c r="AL17" s="660">
        <v>0.2</v>
      </c>
      <c r="AM17" s="661"/>
      <c r="AN17" s="661"/>
      <c r="AO17" s="697"/>
      <c r="AP17" s="654" t="s">
        <v>258</v>
      </c>
      <c r="AQ17" s="655"/>
      <c r="AR17" s="655"/>
      <c r="AS17" s="655"/>
      <c r="AT17" s="655"/>
      <c r="AU17" s="655"/>
      <c r="AV17" s="655"/>
      <c r="AW17" s="655"/>
      <c r="AX17" s="655"/>
      <c r="AY17" s="655"/>
      <c r="AZ17" s="655"/>
      <c r="BA17" s="655"/>
      <c r="BB17" s="655"/>
      <c r="BC17" s="655"/>
      <c r="BD17" s="655"/>
      <c r="BE17" s="655"/>
      <c r="BF17" s="656"/>
      <c r="BG17" s="657" t="s">
        <v>124</v>
      </c>
      <c r="BH17" s="658"/>
      <c r="BI17" s="658"/>
      <c r="BJ17" s="658"/>
      <c r="BK17" s="658"/>
      <c r="BL17" s="658"/>
      <c r="BM17" s="658"/>
      <c r="BN17" s="659"/>
      <c r="BO17" s="695" t="s">
        <v>124</v>
      </c>
      <c r="BP17" s="695"/>
      <c r="BQ17" s="695"/>
      <c r="BR17" s="695"/>
      <c r="BS17" s="696" t="s">
        <v>124</v>
      </c>
      <c r="BT17" s="696"/>
      <c r="BU17" s="696"/>
      <c r="BV17" s="696"/>
      <c r="BW17" s="696"/>
      <c r="BX17" s="696"/>
      <c r="BY17" s="696"/>
      <c r="BZ17" s="696"/>
      <c r="CA17" s="696"/>
      <c r="CB17" s="736"/>
      <c r="CD17" s="654" t="s">
        <v>259</v>
      </c>
      <c r="CE17" s="655"/>
      <c r="CF17" s="655"/>
      <c r="CG17" s="655"/>
      <c r="CH17" s="655"/>
      <c r="CI17" s="655"/>
      <c r="CJ17" s="655"/>
      <c r="CK17" s="655"/>
      <c r="CL17" s="655"/>
      <c r="CM17" s="655"/>
      <c r="CN17" s="655"/>
      <c r="CO17" s="655"/>
      <c r="CP17" s="655"/>
      <c r="CQ17" s="656"/>
      <c r="CR17" s="657">
        <v>641507</v>
      </c>
      <c r="CS17" s="658"/>
      <c r="CT17" s="658"/>
      <c r="CU17" s="658"/>
      <c r="CV17" s="658"/>
      <c r="CW17" s="658"/>
      <c r="CX17" s="658"/>
      <c r="CY17" s="659"/>
      <c r="CZ17" s="695">
        <v>8.6</v>
      </c>
      <c r="DA17" s="695"/>
      <c r="DB17" s="695"/>
      <c r="DC17" s="695"/>
      <c r="DD17" s="663" t="s">
        <v>124</v>
      </c>
      <c r="DE17" s="658"/>
      <c r="DF17" s="658"/>
      <c r="DG17" s="658"/>
      <c r="DH17" s="658"/>
      <c r="DI17" s="658"/>
      <c r="DJ17" s="658"/>
      <c r="DK17" s="658"/>
      <c r="DL17" s="658"/>
      <c r="DM17" s="658"/>
      <c r="DN17" s="658"/>
      <c r="DO17" s="658"/>
      <c r="DP17" s="659"/>
      <c r="DQ17" s="663">
        <v>641507</v>
      </c>
      <c r="DR17" s="658"/>
      <c r="DS17" s="658"/>
      <c r="DT17" s="658"/>
      <c r="DU17" s="658"/>
      <c r="DV17" s="658"/>
      <c r="DW17" s="658"/>
      <c r="DX17" s="658"/>
      <c r="DY17" s="658"/>
      <c r="DZ17" s="658"/>
      <c r="EA17" s="658"/>
      <c r="EB17" s="658"/>
      <c r="EC17" s="694"/>
    </row>
    <row r="18" spans="2:133" ht="11.25" customHeight="1" x14ac:dyDescent="0.15">
      <c r="B18" s="654" t="s">
        <v>260</v>
      </c>
      <c r="C18" s="655"/>
      <c r="D18" s="655"/>
      <c r="E18" s="655"/>
      <c r="F18" s="655"/>
      <c r="G18" s="655"/>
      <c r="H18" s="655"/>
      <c r="I18" s="655"/>
      <c r="J18" s="655"/>
      <c r="K18" s="655"/>
      <c r="L18" s="655"/>
      <c r="M18" s="655"/>
      <c r="N18" s="655"/>
      <c r="O18" s="655"/>
      <c r="P18" s="655"/>
      <c r="Q18" s="656"/>
      <c r="R18" s="657">
        <v>6909</v>
      </c>
      <c r="S18" s="658"/>
      <c r="T18" s="658"/>
      <c r="U18" s="658"/>
      <c r="V18" s="658"/>
      <c r="W18" s="658"/>
      <c r="X18" s="658"/>
      <c r="Y18" s="659"/>
      <c r="Z18" s="695">
        <v>0.1</v>
      </c>
      <c r="AA18" s="695"/>
      <c r="AB18" s="695"/>
      <c r="AC18" s="695"/>
      <c r="AD18" s="696">
        <v>6909</v>
      </c>
      <c r="AE18" s="696"/>
      <c r="AF18" s="696"/>
      <c r="AG18" s="696"/>
      <c r="AH18" s="696"/>
      <c r="AI18" s="696"/>
      <c r="AJ18" s="696"/>
      <c r="AK18" s="696"/>
      <c r="AL18" s="660">
        <v>0.2</v>
      </c>
      <c r="AM18" s="661"/>
      <c r="AN18" s="661"/>
      <c r="AO18" s="697"/>
      <c r="AP18" s="654" t="s">
        <v>261</v>
      </c>
      <c r="AQ18" s="655"/>
      <c r="AR18" s="655"/>
      <c r="AS18" s="655"/>
      <c r="AT18" s="655"/>
      <c r="AU18" s="655"/>
      <c r="AV18" s="655"/>
      <c r="AW18" s="655"/>
      <c r="AX18" s="655"/>
      <c r="AY18" s="655"/>
      <c r="AZ18" s="655"/>
      <c r="BA18" s="655"/>
      <c r="BB18" s="655"/>
      <c r="BC18" s="655"/>
      <c r="BD18" s="655"/>
      <c r="BE18" s="655"/>
      <c r="BF18" s="656"/>
      <c r="BG18" s="657" t="s">
        <v>124</v>
      </c>
      <c r="BH18" s="658"/>
      <c r="BI18" s="658"/>
      <c r="BJ18" s="658"/>
      <c r="BK18" s="658"/>
      <c r="BL18" s="658"/>
      <c r="BM18" s="658"/>
      <c r="BN18" s="659"/>
      <c r="BO18" s="695" t="s">
        <v>124</v>
      </c>
      <c r="BP18" s="695"/>
      <c r="BQ18" s="695"/>
      <c r="BR18" s="695"/>
      <c r="BS18" s="696" t="s">
        <v>124</v>
      </c>
      <c r="BT18" s="696"/>
      <c r="BU18" s="696"/>
      <c r="BV18" s="696"/>
      <c r="BW18" s="696"/>
      <c r="BX18" s="696"/>
      <c r="BY18" s="696"/>
      <c r="BZ18" s="696"/>
      <c r="CA18" s="696"/>
      <c r="CB18" s="736"/>
      <c r="CD18" s="654" t="s">
        <v>262</v>
      </c>
      <c r="CE18" s="655"/>
      <c r="CF18" s="655"/>
      <c r="CG18" s="655"/>
      <c r="CH18" s="655"/>
      <c r="CI18" s="655"/>
      <c r="CJ18" s="655"/>
      <c r="CK18" s="655"/>
      <c r="CL18" s="655"/>
      <c r="CM18" s="655"/>
      <c r="CN18" s="655"/>
      <c r="CO18" s="655"/>
      <c r="CP18" s="655"/>
      <c r="CQ18" s="656"/>
      <c r="CR18" s="657" t="s">
        <v>124</v>
      </c>
      <c r="CS18" s="658"/>
      <c r="CT18" s="658"/>
      <c r="CU18" s="658"/>
      <c r="CV18" s="658"/>
      <c r="CW18" s="658"/>
      <c r="CX18" s="658"/>
      <c r="CY18" s="659"/>
      <c r="CZ18" s="695" t="s">
        <v>124</v>
      </c>
      <c r="DA18" s="695"/>
      <c r="DB18" s="695"/>
      <c r="DC18" s="695"/>
      <c r="DD18" s="663" t="s">
        <v>124</v>
      </c>
      <c r="DE18" s="658"/>
      <c r="DF18" s="658"/>
      <c r="DG18" s="658"/>
      <c r="DH18" s="658"/>
      <c r="DI18" s="658"/>
      <c r="DJ18" s="658"/>
      <c r="DK18" s="658"/>
      <c r="DL18" s="658"/>
      <c r="DM18" s="658"/>
      <c r="DN18" s="658"/>
      <c r="DO18" s="658"/>
      <c r="DP18" s="659"/>
      <c r="DQ18" s="663" t="s">
        <v>124</v>
      </c>
      <c r="DR18" s="658"/>
      <c r="DS18" s="658"/>
      <c r="DT18" s="658"/>
      <c r="DU18" s="658"/>
      <c r="DV18" s="658"/>
      <c r="DW18" s="658"/>
      <c r="DX18" s="658"/>
      <c r="DY18" s="658"/>
      <c r="DZ18" s="658"/>
      <c r="EA18" s="658"/>
      <c r="EB18" s="658"/>
      <c r="EC18" s="694"/>
    </row>
    <row r="19" spans="2:133" ht="11.25" customHeight="1" x14ac:dyDescent="0.15">
      <c r="B19" s="654" t="s">
        <v>263</v>
      </c>
      <c r="C19" s="655"/>
      <c r="D19" s="655"/>
      <c r="E19" s="655"/>
      <c r="F19" s="655"/>
      <c r="G19" s="655"/>
      <c r="H19" s="655"/>
      <c r="I19" s="655"/>
      <c r="J19" s="655"/>
      <c r="K19" s="655"/>
      <c r="L19" s="655"/>
      <c r="M19" s="655"/>
      <c r="N19" s="655"/>
      <c r="O19" s="655"/>
      <c r="P19" s="655"/>
      <c r="Q19" s="656"/>
      <c r="R19" s="657">
        <v>6482</v>
      </c>
      <c r="S19" s="658"/>
      <c r="T19" s="658"/>
      <c r="U19" s="658"/>
      <c r="V19" s="658"/>
      <c r="W19" s="658"/>
      <c r="X19" s="658"/>
      <c r="Y19" s="659"/>
      <c r="Z19" s="695">
        <v>0.1</v>
      </c>
      <c r="AA19" s="695"/>
      <c r="AB19" s="695"/>
      <c r="AC19" s="695"/>
      <c r="AD19" s="696">
        <v>6482</v>
      </c>
      <c r="AE19" s="696"/>
      <c r="AF19" s="696"/>
      <c r="AG19" s="696"/>
      <c r="AH19" s="696"/>
      <c r="AI19" s="696"/>
      <c r="AJ19" s="696"/>
      <c r="AK19" s="696"/>
      <c r="AL19" s="660">
        <v>0.1</v>
      </c>
      <c r="AM19" s="661"/>
      <c r="AN19" s="661"/>
      <c r="AO19" s="697"/>
      <c r="AP19" s="654" t="s">
        <v>264</v>
      </c>
      <c r="AQ19" s="655"/>
      <c r="AR19" s="655"/>
      <c r="AS19" s="655"/>
      <c r="AT19" s="655"/>
      <c r="AU19" s="655"/>
      <c r="AV19" s="655"/>
      <c r="AW19" s="655"/>
      <c r="AX19" s="655"/>
      <c r="AY19" s="655"/>
      <c r="AZ19" s="655"/>
      <c r="BA19" s="655"/>
      <c r="BB19" s="655"/>
      <c r="BC19" s="655"/>
      <c r="BD19" s="655"/>
      <c r="BE19" s="655"/>
      <c r="BF19" s="656"/>
      <c r="BG19" s="657" t="s">
        <v>124</v>
      </c>
      <c r="BH19" s="658"/>
      <c r="BI19" s="658"/>
      <c r="BJ19" s="658"/>
      <c r="BK19" s="658"/>
      <c r="BL19" s="658"/>
      <c r="BM19" s="658"/>
      <c r="BN19" s="659"/>
      <c r="BO19" s="695" t="s">
        <v>124</v>
      </c>
      <c r="BP19" s="695"/>
      <c r="BQ19" s="695"/>
      <c r="BR19" s="695"/>
      <c r="BS19" s="696" t="s">
        <v>124</v>
      </c>
      <c r="BT19" s="696"/>
      <c r="BU19" s="696"/>
      <c r="BV19" s="696"/>
      <c r="BW19" s="696"/>
      <c r="BX19" s="696"/>
      <c r="BY19" s="696"/>
      <c r="BZ19" s="696"/>
      <c r="CA19" s="696"/>
      <c r="CB19" s="736"/>
      <c r="CD19" s="654" t="s">
        <v>265</v>
      </c>
      <c r="CE19" s="655"/>
      <c r="CF19" s="655"/>
      <c r="CG19" s="655"/>
      <c r="CH19" s="655"/>
      <c r="CI19" s="655"/>
      <c r="CJ19" s="655"/>
      <c r="CK19" s="655"/>
      <c r="CL19" s="655"/>
      <c r="CM19" s="655"/>
      <c r="CN19" s="655"/>
      <c r="CO19" s="655"/>
      <c r="CP19" s="655"/>
      <c r="CQ19" s="656"/>
      <c r="CR19" s="657" t="s">
        <v>124</v>
      </c>
      <c r="CS19" s="658"/>
      <c r="CT19" s="658"/>
      <c r="CU19" s="658"/>
      <c r="CV19" s="658"/>
      <c r="CW19" s="658"/>
      <c r="CX19" s="658"/>
      <c r="CY19" s="659"/>
      <c r="CZ19" s="695" t="s">
        <v>124</v>
      </c>
      <c r="DA19" s="695"/>
      <c r="DB19" s="695"/>
      <c r="DC19" s="695"/>
      <c r="DD19" s="663" t="s">
        <v>124</v>
      </c>
      <c r="DE19" s="658"/>
      <c r="DF19" s="658"/>
      <c r="DG19" s="658"/>
      <c r="DH19" s="658"/>
      <c r="DI19" s="658"/>
      <c r="DJ19" s="658"/>
      <c r="DK19" s="658"/>
      <c r="DL19" s="658"/>
      <c r="DM19" s="658"/>
      <c r="DN19" s="658"/>
      <c r="DO19" s="658"/>
      <c r="DP19" s="659"/>
      <c r="DQ19" s="663" t="s">
        <v>124</v>
      </c>
      <c r="DR19" s="658"/>
      <c r="DS19" s="658"/>
      <c r="DT19" s="658"/>
      <c r="DU19" s="658"/>
      <c r="DV19" s="658"/>
      <c r="DW19" s="658"/>
      <c r="DX19" s="658"/>
      <c r="DY19" s="658"/>
      <c r="DZ19" s="658"/>
      <c r="EA19" s="658"/>
      <c r="EB19" s="658"/>
      <c r="EC19" s="694"/>
    </row>
    <row r="20" spans="2:133" ht="11.25" customHeight="1" x14ac:dyDescent="0.15">
      <c r="B20" s="724" t="s">
        <v>266</v>
      </c>
      <c r="C20" s="725"/>
      <c r="D20" s="725"/>
      <c r="E20" s="725"/>
      <c r="F20" s="725"/>
      <c r="G20" s="725"/>
      <c r="H20" s="725"/>
      <c r="I20" s="725"/>
      <c r="J20" s="725"/>
      <c r="K20" s="725"/>
      <c r="L20" s="725"/>
      <c r="M20" s="725"/>
      <c r="N20" s="725"/>
      <c r="O20" s="725"/>
      <c r="P20" s="725"/>
      <c r="Q20" s="726"/>
      <c r="R20" s="657">
        <v>427</v>
      </c>
      <c r="S20" s="658"/>
      <c r="T20" s="658"/>
      <c r="U20" s="658"/>
      <c r="V20" s="658"/>
      <c r="W20" s="658"/>
      <c r="X20" s="658"/>
      <c r="Y20" s="659"/>
      <c r="Z20" s="695">
        <v>0</v>
      </c>
      <c r="AA20" s="695"/>
      <c r="AB20" s="695"/>
      <c r="AC20" s="695"/>
      <c r="AD20" s="696">
        <v>427</v>
      </c>
      <c r="AE20" s="696"/>
      <c r="AF20" s="696"/>
      <c r="AG20" s="696"/>
      <c r="AH20" s="696"/>
      <c r="AI20" s="696"/>
      <c r="AJ20" s="696"/>
      <c r="AK20" s="696"/>
      <c r="AL20" s="660">
        <v>0</v>
      </c>
      <c r="AM20" s="661"/>
      <c r="AN20" s="661"/>
      <c r="AO20" s="697"/>
      <c r="AP20" s="654" t="s">
        <v>267</v>
      </c>
      <c r="AQ20" s="655"/>
      <c r="AR20" s="655"/>
      <c r="AS20" s="655"/>
      <c r="AT20" s="655"/>
      <c r="AU20" s="655"/>
      <c r="AV20" s="655"/>
      <c r="AW20" s="655"/>
      <c r="AX20" s="655"/>
      <c r="AY20" s="655"/>
      <c r="AZ20" s="655"/>
      <c r="BA20" s="655"/>
      <c r="BB20" s="655"/>
      <c r="BC20" s="655"/>
      <c r="BD20" s="655"/>
      <c r="BE20" s="655"/>
      <c r="BF20" s="656"/>
      <c r="BG20" s="657" t="s">
        <v>124</v>
      </c>
      <c r="BH20" s="658"/>
      <c r="BI20" s="658"/>
      <c r="BJ20" s="658"/>
      <c r="BK20" s="658"/>
      <c r="BL20" s="658"/>
      <c r="BM20" s="658"/>
      <c r="BN20" s="659"/>
      <c r="BO20" s="695" t="s">
        <v>124</v>
      </c>
      <c r="BP20" s="695"/>
      <c r="BQ20" s="695"/>
      <c r="BR20" s="695"/>
      <c r="BS20" s="696" t="s">
        <v>124</v>
      </c>
      <c r="BT20" s="696"/>
      <c r="BU20" s="696"/>
      <c r="BV20" s="696"/>
      <c r="BW20" s="696"/>
      <c r="BX20" s="696"/>
      <c r="BY20" s="696"/>
      <c r="BZ20" s="696"/>
      <c r="CA20" s="696"/>
      <c r="CB20" s="736"/>
      <c r="CD20" s="654" t="s">
        <v>268</v>
      </c>
      <c r="CE20" s="655"/>
      <c r="CF20" s="655"/>
      <c r="CG20" s="655"/>
      <c r="CH20" s="655"/>
      <c r="CI20" s="655"/>
      <c r="CJ20" s="655"/>
      <c r="CK20" s="655"/>
      <c r="CL20" s="655"/>
      <c r="CM20" s="655"/>
      <c r="CN20" s="655"/>
      <c r="CO20" s="655"/>
      <c r="CP20" s="655"/>
      <c r="CQ20" s="656"/>
      <c r="CR20" s="657">
        <v>7482144</v>
      </c>
      <c r="CS20" s="658"/>
      <c r="CT20" s="658"/>
      <c r="CU20" s="658"/>
      <c r="CV20" s="658"/>
      <c r="CW20" s="658"/>
      <c r="CX20" s="658"/>
      <c r="CY20" s="659"/>
      <c r="CZ20" s="695">
        <v>100</v>
      </c>
      <c r="DA20" s="695"/>
      <c r="DB20" s="695"/>
      <c r="DC20" s="695"/>
      <c r="DD20" s="663">
        <v>654451</v>
      </c>
      <c r="DE20" s="658"/>
      <c r="DF20" s="658"/>
      <c r="DG20" s="658"/>
      <c r="DH20" s="658"/>
      <c r="DI20" s="658"/>
      <c r="DJ20" s="658"/>
      <c r="DK20" s="658"/>
      <c r="DL20" s="658"/>
      <c r="DM20" s="658"/>
      <c r="DN20" s="658"/>
      <c r="DO20" s="658"/>
      <c r="DP20" s="659"/>
      <c r="DQ20" s="663">
        <v>5251482</v>
      </c>
      <c r="DR20" s="658"/>
      <c r="DS20" s="658"/>
      <c r="DT20" s="658"/>
      <c r="DU20" s="658"/>
      <c r="DV20" s="658"/>
      <c r="DW20" s="658"/>
      <c r="DX20" s="658"/>
      <c r="DY20" s="658"/>
      <c r="DZ20" s="658"/>
      <c r="EA20" s="658"/>
      <c r="EB20" s="658"/>
      <c r="EC20" s="694"/>
    </row>
    <row r="21" spans="2:133" ht="11.25" customHeight="1" x14ac:dyDescent="0.15">
      <c r="B21" s="654" t="s">
        <v>269</v>
      </c>
      <c r="C21" s="655"/>
      <c r="D21" s="655"/>
      <c r="E21" s="655"/>
      <c r="F21" s="655"/>
      <c r="G21" s="655"/>
      <c r="H21" s="655"/>
      <c r="I21" s="655"/>
      <c r="J21" s="655"/>
      <c r="K21" s="655"/>
      <c r="L21" s="655"/>
      <c r="M21" s="655"/>
      <c r="N21" s="655"/>
      <c r="O21" s="655"/>
      <c r="P21" s="655"/>
      <c r="Q21" s="656"/>
      <c r="R21" s="657">
        <v>3634809</v>
      </c>
      <c r="S21" s="658"/>
      <c r="T21" s="658"/>
      <c r="U21" s="658"/>
      <c r="V21" s="658"/>
      <c r="W21" s="658"/>
      <c r="X21" s="658"/>
      <c r="Y21" s="659"/>
      <c r="Z21" s="695">
        <v>47.1</v>
      </c>
      <c r="AA21" s="695"/>
      <c r="AB21" s="695"/>
      <c r="AC21" s="695"/>
      <c r="AD21" s="696">
        <v>3201154</v>
      </c>
      <c r="AE21" s="696"/>
      <c r="AF21" s="696"/>
      <c r="AG21" s="696"/>
      <c r="AH21" s="696"/>
      <c r="AI21" s="696"/>
      <c r="AJ21" s="696"/>
      <c r="AK21" s="696"/>
      <c r="AL21" s="660">
        <v>71</v>
      </c>
      <c r="AM21" s="661"/>
      <c r="AN21" s="661"/>
      <c r="AO21" s="697"/>
      <c r="AP21" s="654" t="s">
        <v>270</v>
      </c>
      <c r="AQ21" s="734"/>
      <c r="AR21" s="734"/>
      <c r="AS21" s="734"/>
      <c r="AT21" s="734"/>
      <c r="AU21" s="734"/>
      <c r="AV21" s="734"/>
      <c r="AW21" s="734"/>
      <c r="AX21" s="734"/>
      <c r="AY21" s="734"/>
      <c r="AZ21" s="734"/>
      <c r="BA21" s="734"/>
      <c r="BB21" s="734"/>
      <c r="BC21" s="734"/>
      <c r="BD21" s="734"/>
      <c r="BE21" s="734"/>
      <c r="BF21" s="735"/>
      <c r="BG21" s="657" t="s">
        <v>124</v>
      </c>
      <c r="BH21" s="658"/>
      <c r="BI21" s="658"/>
      <c r="BJ21" s="658"/>
      <c r="BK21" s="658"/>
      <c r="BL21" s="658"/>
      <c r="BM21" s="658"/>
      <c r="BN21" s="659"/>
      <c r="BO21" s="695" t="s">
        <v>124</v>
      </c>
      <c r="BP21" s="695"/>
      <c r="BQ21" s="695"/>
      <c r="BR21" s="695"/>
      <c r="BS21" s="696" t="s">
        <v>124</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271</v>
      </c>
      <c r="C22" s="655"/>
      <c r="D22" s="655"/>
      <c r="E22" s="655"/>
      <c r="F22" s="655"/>
      <c r="G22" s="655"/>
      <c r="H22" s="655"/>
      <c r="I22" s="655"/>
      <c r="J22" s="655"/>
      <c r="K22" s="655"/>
      <c r="L22" s="655"/>
      <c r="M22" s="655"/>
      <c r="N22" s="655"/>
      <c r="O22" s="655"/>
      <c r="P22" s="655"/>
      <c r="Q22" s="656"/>
      <c r="R22" s="657">
        <v>3201154</v>
      </c>
      <c r="S22" s="658"/>
      <c r="T22" s="658"/>
      <c r="U22" s="658"/>
      <c r="V22" s="658"/>
      <c r="W22" s="658"/>
      <c r="X22" s="658"/>
      <c r="Y22" s="659"/>
      <c r="Z22" s="695">
        <v>41.5</v>
      </c>
      <c r="AA22" s="695"/>
      <c r="AB22" s="695"/>
      <c r="AC22" s="695"/>
      <c r="AD22" s="696">
        <v>3201154</v>
      </c>
      <c r="AE22" s="696"/>
      <c r="AF22" s="696"/>
      <c r="AG22" s="696"/>
      <c r="AH22" s="696"/>
      <c r="AI22" s="696"/>
      <c r="AJ22" s="696"/>
      <c r="AK22" s="696"/>
      <c r="AL22" s="660">
        <v>71</v>
      </c>
      <c r="AM22" s="661"/>
      <c r="AN22" s="661"/>
      <c r="AO22" s="697"/>
      <c r="AP22" s="654" t="s">
        <v>272</v>
      </c>
      <c r="AQ22" s="734"/>
      <c r="AR22" s="734"/>
      <c r="AS22" s="734"/>
      <c r="AT22" s="734"/>
      <c r="AU22" s="734"/>
      <c r="AV22" s="734"/>
      <c r="AW22" s="734"/>
      <c r="AX22" s="734"/>
      <c r="AY22" s="734"/>
      <c r="AZ22" s="734"/>
      <c r="BA22" s="734"/>
      <c r="BB22" s="734"/>
      <c r="BC22" s="734"/>
      <c r="BD22" s="734"/>
      <c r="BE22" s="734"/>
      <c r="BF22" s="735"/>
      <c r="BG22" s="657" t="s">
        <v>124</v>
      </c>
      <c r="BH22" s="658"/>
      <c r="BI22" s="658"/>
      <c r="BJ22" s="658"/>
      <c r="BK22" s="658"/>
      <c r="BL22" s="658"/>
      <c r="BM22" s="658"/>
      <c r="BN22" s="659"/>
      <c r="BO22" s="695" t="s">
        <v>124</v>
      </c>
      <c r="BP22" s="695"/>
      <c r="BQ22" s="695"/>
      <c r="BR22" s="695"/>
      <c r="BS22" s="696" t="s">
        <v>124</v>
      </c>
      <c r="BT22" s="696"/>
      <c r="BU22" s="696"/>
      <c r="BV22" s="696"/>
      <c r="BW22" s="696"/>
      <c r="BX22" s="696"/>
      <c r="BY22" s="696"/>
      <c r="BZ22" s="696"/>
      <c r="CA22" s="696"/>
      <c r="CB22" s="736"/>
      <c r="CD22" s="709" t="s">
        <v>273</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274</v>
      </c>
      <c r="C23" s="655"/>
      <c r="D23" s="655"/>
      <c r="E23" s="655"/>
      <c r="F23" s="655"/>
      <c r="G23" s="655"/>
      <c r="H23" s="655"/>
      <c r="I23" s="655"/>
      <c r="J23" s="655"/>
      <c r="K23" s="655"/>
      <c r="L23" s="655"/>
      <c r="M23" s="655"/>
      <c r="N23" s="655"/>
      <c r="O23" s="655"/>
      <c r="P23" s="655"/>
      <c r="Q23" s="656"/>
      <c r="R23" s="657">
        <v>433651</v>
      </c>
      <c r="S23" s="658"/>
      <c r="T23" s="658"/>
      <c r="U23" s="658"/>
      <c r="V23" s="658"/>
      <c r="W23" s="658"/>
      <c r="X23" s="658"/>
      <c r="Y23" s="659"/>
      <c r="Z23" s="695">
        <v>5.6</v>
      </c>
      <c r="AA23" s="695"/>
      <c r="AB23" s="695"/>
      <c r="AC23" s="695"/>
      <c r="AD23" s="696" t="s">
        <v>124</v>
      </c>
      <c r="AE23" s="696"/>
      <c r="AF23" s="696"/>
      <c r="AG23" s="696"/>
      <c r="AH23" s="696"/>
      <c r="AI23" s="696"/>
      <c r="AJ23" s="696"/>
      <c r="AK23" s="696"/>
      <c r="AL23" s="660" t="s">
        <v>124</v>
      </c>
      <c r="AM23" s="661"/>
      <c r="AN23" s="661"/>
      <c r="AO23" s="697"/>
      <c r="AP23" s="654" t="s">
        <v>275</v>
      </c>
      <c r="AQ23" s="734"/>
      <c r="AR23" s="734"/>
      <c r="AS23" s="734"/>
      <c r="AT23" s="734"/>
      <c r="AU23" s="734"/>
      <c r="AV23" s="734"/>
      <c r="AW23" s="734"/>
      <c r="AX23" s="734"/>
      <c r="AY23" s="734"/>
      <c r="AZ23" s="734"/>
      <c r="BA23" s="734"/>
      <c r="BB23" s="734"/>
      <c r="BC23" s="734"/>
      <c r="BD23" s="734"/>
      <c r="BE23" s="734"/>
      <c r="BF23" s="735"/>
      <c r="BG23" s="657" t="s">
        <v>124</v>
      </c>
      <c r="BH23" s="658"/>
      <c r="BI23" s="658"/>
      <c r="BJ23" s="658"/>
      <c r="BK23" s="658"/>
      <c r="BL23" s="658"/>
      <c r="BM23" s="658"/>
      <c r="BN23" s="659"/>
      <c r="BO23" s="695" t="s">
        <v>124</v>
      </c>
      <c r="BP23" s="695"/>
      <c r="BQ23" s="695"/>
      <c r="BR23" s="695"/>
      <c r="BS23" s="696" t="s">
        <v>124</v>
      </c>
      <c r="BT23" s="696"/>
      <c r="BU23" s="696"/>
      <c r="BV23" s="696"/>
      <c r="BW23" s="696"/>
      <c r="BX23" s="696"/>
      <c r="BY23" s="696"/>
      <c r="BZ23" s="696"/>
      <c r="CA23" s="696"/>
      <c r="CB23" s="736"/>
      <c r="CD23" s="709" t="s">
        <v>215</v>
      </c>
      <c r="CE23" s="710"/>
      <c r="CF23" s="710"/>
      <c r="CG23" s="710"/>
      <c r="CH23" s="710"/>
      <c r="CI23" s="710"/>
      <c r="CJ23" s="710"/>
      <c r="CK23" s="710"/>
      <c r="CL23" s="710"/>
      <c r="CM23" s="710"/>
      <c r="CN23" s="710"/>
      <c r="CO23" s="710"/>
      <c r="CP23" s="710"/>
      <c r="CQ23" s="711"/>
      <c r="CR23" s="709" t="s">
        <v>276</v>
      </c>
      <c r="CS23" s="710"/>
      <c r="CT23" s="710"/>
      <c r="CU23" s="710"/>
      <c r="CV23" s="710"/>
      <c r="CW23" s="710"/>
      <c r="CX23" s="710"/>
      <c r="CY23" s="711"/>
      <c r="CZ23" s="709" t="s">
        <v>277</v>
      </c>
      <c r="DA23" s="710"/>
      <c r="DB23" s="710"/>
      <c r="DC23" s="711"/>
      <c r="DD23" s="709" t="s">
        <v>278</v>
      </c>
      <c r="DE23" s="710"/>
      <c r="DF23" s="710"/>
      <c r="DG23" s="710"/>
      <c r="DH23" s="710"/>
      <c r="DI23" s="710"/>
      <c r="DJ23" s="710"/>
      <c r="DK23" s="711"/>
      <c r="DL23" s="747" t="s">
        <v>279</v>
      </c>
      <c r="DM23" s="748"/>
      <c r="DN23" s="748"/>
      <c r="DO23" s="748"/>
      <c r="DP23" s="748"/>
      <c r="DQ23" s="748"/>
      <c r="DR23" s="748"/>
      <c r="DS23" s="748"/>
      <c r="DT23" s="748"/>
      <c r="DU23" s="748"/>
      <c r="DV23" s="749"/>
      <c r="DW23" s="709" t="s">
        <v>280</v>
      </c>
      <c r="DX23" s="710"/>
      <c r="DY23" s="710"/>
      <c r="DZ23" s="710"/>
      <c r="EA23" s="710"/>
      <c r="EB23" s="710"/>
      <c r="EC23" s="711"/>
    </row>
    <row r="24" spans="2:133" ht="11.25" customHeight="1" x14ac:dyDescent="0.15">
      <c r="B24" s="654" t="s">
        <v>281</v>
      </c>
      <c r="C24" s="655"/>
      <c r="D24" s="655"/>
      <c r="E24" s="655"/>
      <c r="F24" s="655"/>
      <c r="G24" s="655"/>
      <c r="H24" s="655"/>
      <c r="I24" s="655"/>
      <c r="J24" s="655"/>
      <c r="K24" s="655"/>
      <c r="L24" s="655"/>
      <c r="M24" s="655"/>
      <c r="N24" s="655"/>
      <c r="O24" s="655"/>
      <c r="P24" s="655"/>
      <c r="Q24" s="656"/>
      <c r="R24" s="657">
        <v>4</v>
      </c>
      <c r="S24" s="658"/>
      <c r="T24" s="658"/>
      <c r="U24" s="658"/>
      <c r="V24" s="658"/>
      <c r="W24" s="658"/>
      <c r="X24" s="658"/>
      <c r="Y24" s="659"/>
      <c r="Z24" s="695">
        <v>0</v>
      </c>
      <c r="AA24" s="695"/>
      <c r="AB24" s="695"/>
      <c r="AC24" s="695"/>
      <c r="AD24" s="696" t="s">
        <v>124</v>
      </c>
      <c r="AE24" s="696"/>
      <c r="AF24" s="696"/>
      <c r="AG24" s="696"/>
      <c r="AH24" s="696"/>
      <c r="AI24" s="696"/>
      <c r="AJ24" s="696"/>
      <c r="AK24" s="696"/>
      <c r="AL24" s="660" t="s">
        <v>124</v>
      </c>
      <c r="AM24" s="661"/>
      <c r="AN24" s="661"/>
      <c r="AO24" s="697"/>
      <c r="AP24" s="654" t="s">
        <v>282</v>
      </c>
      <c r="AQ24" s="734"/>
      <c r="AR24" s="734"/>
      <c r="AS24" s="734"/>
      <c r="AT24" s="734"/>
      <c r="AU24" s="734"/>
      <c r="AV24" s="734"/>
      <c r="AW24" s="734"/>
      <c r="AX24" s="734"/>
      <c r="AY24" s="734"/>
      <c r="AZ24" s="734"/>
      <c r="BA24" s="734"/>
      <c r="BB24" s="734"/>
      <c r="BC24" s="734"/>
      <c r="BD24" s="734"/>
      <c r="BE24" s="734"/>
      <c r="BF24" s="735"/>
      <c r="BG24" s="657" t="s">
        <v>124</v>
      </c>
      <c r="BH24" s="658"/>
      <c r="BI24" s="658"/>
      <c r="BJ24" s="658"/>
      <c r="BK24" s="658"/>
      <c r="BL24" s="658"/>
      <c r="BM24" s="658"/>
      <c r="BN24" s="659"/>
      <c r="BO24" s="695" t="s">
        <v>124</v>
      </c>
      <c r="BP24" s="695"/>
      <c r="BQ24" s="695"/>
      <c r="BR24" s="695"/>
      <c r="BS24" s="696" t="s">
        <v>124</v>
      </c>
      <c r="BT24" s="696"/>
      <c r="BU24" s="696"/>
      <c r="BV24" s="696"/>
      <c r="BW24" s="696"/>
      <c r="BX24" s="696"/>
      <c r="BY24" s="696"/>
      <c r="BZ24" s="696"/>
      <c r="CA24" s="696"/>
      <c r="CB24" s="736"/>
      <c r="CD24" s="715" t="s">
        <v>283</v>
      </c>
      <c r="CE24" s="716"/>
      <c r="CF24" s="716"/>
      <c r="CG24" s="716"/>
      <c r="CH24" s="716"/>
      <c r="CI24" s="716"/>
      <c r="CJ24" s="716"/>
      <c r="CK24" s="716"/>
      <c r="CL24" s="716"/>
      <c r="CM24" s="716"/>
      <c r="CN24" s="716"/>
      <c r="CO24" s="716"/>
      <c r="CP24" s="716"/>
      <c r="CQ24" s="717"/>
      <c r="CR24" s="712">
        <v>2788019</v>
      </c>
      <c r="CS24" s="713"/>
      <c r="CT24" s="713"/>
      <c r="CU24" s="713"/>
      <c r="CV24" s="713"/>
      <c r="CW24" s="713"/>
      <c r="CX24" s="713"/>
      <c r="CY24" s="738"/>
      <c r="CZ24" s="739">
        <v>37.299999999999997</v>
      </c>
      <c r="DA24" s="721"/>
      <c r="DB24" s="721"/>
      <c r="DC24" s="741"/>
      <c r="DD24" s="737">
        <v>1979549</v>
      </c>
      <c r="DE24" s="713"/>
      <c r="DF24" s="713"/>
      <c r="DG24" s="713"/>
      <c r="DH24" s="713"/>
      <c r="DI24" s="713"/>
      <c r="DJ24" s="713"/>
      <c r="DK24" s="738"/>
      <c r="DL24" s="737">
        <v>1675978</v>
      </c>
      <c r="DM24" s="713"/>
      <c r="DN24" s="713"/>
      <c r="DO24" s="713"/>
      <c r="DP24" s="713"/>
      <c r="DQ24" s="713"/>
      <c r="DR24" s="713"/>
      <c r="DS24" s="713"/>
      <c r="DT24" s="713"/>
      <c r="DU24" s="713"/>
      <c r="DV24" s="738"/>
      <c r="DW24" s="739">
        <v>37</v>
      </c>
      <c r="DX24" s="721"/>
      <c r="DY24" s="721"/>
      <c r="DZ24" s="721"/>
      <c r="EA24" s="721"/>
      <c r="EB24" s="721"/>
      <c r="EC24" s="740"/>
    </row>
    <row r="25" spans="2:133" ht="11.25" customHeight="1" x14ac:dyDescent="0.15">
      <c r="B25" s="654" t="s">
        <v>284</v>
      </c>
      <c r="C25" s="655"/>
      <c r="D25" s="655"/>
      <c r="E25" s="655"/>
      <c r="F25" s="655"/>
      <c r="G25" s="655"/>
      <c r="H25" s="655"/>
      <c r="I25" s="655"/>
      <c r="J25" s="655"/>
      <c r="K25" s="655"/>
      <c r="L25" s="655"/>
      <c r="M25" s="655"/>
      <c r="N25" s="655"/>
      <c r="O25" s="655"/>
      <c r="P25" s="655"/>
      <c r="Q25" s="656"/>
      <c r="R25" s="657">
        <v>4938729</v>
      </c>
      <c r="S25" s="658"/>
      <c r="T25" s="658"/>
      <c r="U25" s="658"/>
      <c r="V25" s="658"/>
      <c r="W25" s="658"/>
      <c r="X25" s="658"/>
      <c r="Y25" s="659"/>
      <c r="Z25" s="695">
        <v>64</v>
      </c>
      <c r="AA25" s="695"/>
      <c r="AB25" s="695"/>
      <c r="AC25" s="695"/>
      <c r="AD25" s="696">
        <v>4502274</v>
      </c>
      <c r="AE25" s="696"/>
      <c r="AF25" s="696"/>
      <c r="AG25" s="696"/>
      <c r="AH25" s="696"/>
      <c r="AI25" s="696"/>
      <c r="AJ25" s="696"/>
      <c r="AK25" s="696"/>
      <c r="AL25" s="660">
        <v>99.8</v>
      </c>
      <c r="AM25" s="661"/>
      <c r="AN25" s="661"/>
      <c r="AO25" s="697"/>
      <c r="AP25" s="654" t="s">
        <v>285</v>
      </c>
      <c r="AQ25" s="734"/>
      <c r="AR25" s="734"/>
      <c r="AS25" s="734"/>
      <c r="AT25" s="734"/>
      <c r="AU25" s="734"/>
      <c r="AV25" s="734"/>
      <c r="AW25" s="734"/>
      <c r="AX25" s="734"/>
      <c r="AY25" s="734"/>
      <c r="AZ25" s="734"/>
      <c r="BA25" s="734"/>
      <c r="BB25" s="734"/>
      <c r="BC25" s="734"/>
      <c r="BD25" s="734"/>
      <c r="BE25" s="734"/>
      <c r="BF25" s="735"/>
      <c r="BG25" s="657" t="s">
        <v>124</v>
      </c>
      <c r="BH25" s="658"/>
      <c r="BI25" s="658"/>
      <c r="BJ25" s="658"/>
      <c r="BK25" s="658"/>
      <c r="BL25" s="658"/>
      <c r="BM25" s="658"/>
      <c r="BN25" s="659"/>
      <c r="BO25" s="695" t="s">
        <v>124</v>
      </c>
      <c r="BP25" s="695"/>
      <c r="BQ25" s="695"/>
      <c r="BR25" s="695"/>
      <c r="BS25" s="696" t="s">
        <v>124</v>
      </c>
      <c r="BT25" s="696"/>
      <c r="BU25" s="696"/>
      <c r="BV25" s="696"/>
      <c r="BW25" s="696"/>
      <c r="BX25" s="696"/>
      <c r="BY25" s="696"/>
      <c r="BZ25" s="696"/>
      <c r="CA25" s="696"/>
      <c r="CB25" s="736"/>
      <c r="CD25" s="654" t="s">
        <v>286</v>
      </c>
      <c r="CE25" s="655"/>
      <c r="CF25" s="655"/>
      <c r="CG25" s="655"/>
      <c r="CH25" s="655"/>
      <c r="CI25" s="655"/>
      <c r="CJ25" s="655"/>
      <c r="CK25" s="655"/>
      <c r="CL25" s="655"/>
      <c r="CM25" s="655"/>
      <c r="CN25" s="655"/>
      <c r="CO25" s="655"/>
      <c r="CP25" s="655"/>
      <c r="CQ25" s="656"/>
      <c r="CR25" s="657">
        <v>1023846</v>
      </c>
      <c r="CS25" s="670"/>
      <c r="CT25" s="670"/>
      <c r="CU25" s="670"/>
      <c r="CV25" s="670"/>
      <c r="CW25" s="670"/>
      <c r="CX25" s="670"/>
      <c r="CY25" s="671"/>
      <c r="CZ25" s="660">
        <v>13.7</v>
      </c>
      <c r="DA25" s="672"/>
      <c r="DB25" s="672"/>
      <c r="DC25" s="673"/>
      <c r="DD25" s="663">
        <v>911594</v>
      </c>
      <c r="DE25" s="670"/>
      <c r="DF25" s="670"/>
      <c r="DG25" s="670"/>
      <c r="DH25" s="670"/>
      <c r="DI25" s="670"/>
      <c r="DJ25" s="670"/>
      <c r="DK25" s="671"/>
      <c r="DL25" s="663">
        <v>793869</v>
      </c>
      <c r="DM25" s="670"/>
      <c r="DN25" s="670"/>
      <c r="DO25" s="670"/>
      <c r="DP25" s="670"/>
      <c r="DQ25" s="670"/>
      <c r="DR25" s="670"/>
      <c r="DS25" s="670"/>
      <c r="DT25" s="670"/>
      <c r="DU25" s="670"/>
      <c r="DV25" s="671"/>
      <c r="DW25" s="660">
        <v>17.5</v>
      </c>
      <c r="DX25" s="672"/>
      <c r="DY25" s="672"/>
      <c r="DZ25" s="672"/>
      <c r="EA25" s="672"/>
      <c r="EB25" s="672"/>
      <c r="EC25" s="684"/>
    </row>
    <row r="26" spans="2:133" ht="11.25" customHeight="1" x14ac:dyDescent="0.15">
      <c r="B26" s="654" t="s">
        <v>287</v>
      </c>
      <c r="C26" s="655"/>
      <c r="D26" s="655"/>
      <c r="E26" s="655"/>
      <c r="F26" s="655"/>
      <c r="G26" s="655"/>
      <c r="H26" s="655"/>
      <c r="I26" s="655"/>
      <c r="J26" s="655"/>
      <c r="K26" s="655"/>
      <c r="L26" s="655"/>
      <c r="M26" s="655"/>
      <c r="N26" s="655"/>
      <c r="O26" s="655"/>
      <c r="P26" s="655"/>
      <c r="Q26" s="656"/>
      <c r="R26" s="657">
        <v>927</v>
      </c>
      <c r="S26" s="658"/>
      <c r="T26" s="658"/>
      <c r="U26" s="658"/>
      <c r="V26" s="658"/>
      <c r="W26" s="658"/>
      <c r="X26" s="658"/>
      <c r="Y26" s="659"/>
      <c r="Z26" s="695">
        <v>0</v>
      </c>
      <c r="AA26" s="695"/>
      <c r="AB26" s="695"/>
      <c r="AC26" s="695"/>
      <c r="AD26" s="696">
        <v>927</v>
      </c>
      <c r="AE26" s="696"/>
      <c r="AF26" s="696"/>
      <c r="AG26" s="696"/>
      <c r="AH26" s="696"/>
      <c r="AI26" s="696"/>
      <c r="AJ26" s="696"/>
      <c r="AK26" s="696"/>
      <c r="AL26" s="660">
        <v>0</v>
      </c>
      <c r="AM26" s="661"/>
      <c r="AN26" s="661"/>
      <c r="AO26" s="697"/>
      <c r="AP26" s="654" t="s">
        <v>288</v>
      </c>
      <c r="AQ26" s="734"/>
      <c r="AR26" s="734"/>
      <c r="AS26" s="734"/>
      <c r="AT26" s="734"/>
      <c r="AU26" s="734"/>
      <c r="AV26" s="734"/>
      <c r="AW26" s="734"/>
      <c r="AX26" s="734"/>
      <c r="AY26" s="734"/>
      <c r="AZ26" s="734"/>
      <c r="BA26" s="734"/>
      <c r="BB26" s="734"/>
      <c r="BC26" s="734"/>
      <c r="BD26" s="734"/>
      <c r="BE26" s="734"/>
      <c r="BF26" s="735"/>
      <c r="BG26" s="657" t="s">
        <v>124</v>
      </c>
      <c r="BH26" s="658"/>
      <c r="BI26" s="658"/>
      <c r="BJ26" s="658"/>
      <c r="BK26" s="658"/>
      <c r="BL26" s="658"/>
      <c r="BM26" s="658"/>
      <c r="BN26" s="659"/>
      <c r="BO26" s="695" t="s">
        <v>124</v>
      </c>
      <c r="BP26" s="695"/>
      <c r="BQ26" s="695"/>
      <c r="BR26" s="695"/>
      <c r="BS26" s="696" t="s">
        <v>124</v>
      </c>
      <c r="BT26" s="696"/>
      <c r="BU26" s="696"/>
      <c r="BV26" s="696"/>
      <c r="BW26" s="696"/>
      <c r="BX26" s="696"/>
      <c r="BY26" s="696"/>
      <c r="BZ26" s="696"/>
      <c r="CA26" s="696"/>
      <c r="CB26" s="736"/>
      <c r="CD26" s="654" t="s">
        <v>289</v>
      </c>
      <c r="CE26" s="655"/>
      <c r="CF26" s="655"/>
      <c r="CG26" s="655"/>
      <c r="CH26" s="655"/>
      <c r="CI26" s="655"/>
      <c r="CJ26" s="655"/>
      <c r="CK26" s="655"/>
      <c r="CL26" s="655"/>
      <c r="CM26" s="655"/>
      <c r="CN26" s="655"/>
      <c r="CO26" s="655"/>
      <c r="CP26" s="655"/>
      <c r="CQ26" s="656"/>
      <c r="CR26" s="657">
        <v>638879</v>
      </c>
      <c r="CS26" s="658"/>
      <c r="CT26" s="658"/>
      <c r="CU26" s="658"/>
      <c r="CV26" s="658"/>
      <c r="CW26" s="658"/>
      <c r="CX26" s="658"/>
      <c r="CY26" s="659"/>
      <c r="CZ26" s="660">
        <v>8.5</v>
      </c>
      <c r="DA26" s="672"/>
      <c r="DB26" s="672"/>
      <c r="DC26" s="673"/>
      <c r="DD26" s="663">
        <v>564983</v>
      </c>
      <c r="DE26" s="658"/>
      <c r="DF26" s="658"/>
      <c r="DG26" s="658"/>
      <c r="DH26" s="658"/>
      <c r="DI26" s="658"/>
      <c r="DJ26" s="658"/>
      <c r="DK26" s="659"/>
      <c r="DL26" s="663" t="s">
        <v>124</v>
      </c>
      <c r="DM26" s="658"/>
      <c r="DN26" s="658"/>
      <c r="DO26" s="658"/>
      <c r="DP26" s="658"/>
      <c r="DQ26" s="658"/>
      <c r="DR26" s="658"/>
      <c r="DS26" s="658"/>
      <c r="DT26" s="658"/>
      <c r="DU26" s="658"/>
      <c r="DV26" s="659"/>
      <c r="DW26" s="660" t="s">
        <v>124</v>
      </c>
      <c r="DX26" s="672"/>
      <c r="DY26" s="672"/>
      <c r="DZ26" s="672"/>
      <c r="EA26" s="672"/>
      <c r="EB26" s="672"/>
      <c r="EC26" s="684"/>
    </row>
    <row r="27" spans="2:133" ht="11.25" customHeight="1" x14ac:dyDescent="0.15">
      <c r="B27" s="654" t="s">
        <v>290</v>
      </c>
      <c r="C27" s="655"/>
      <c r="D27" s="655"/>
      <c r="E27" s="655"/>
      <c r="F27" s="655"/>
      <c r="G27" s="655"/>
      <c r="H27" s="655"/>
      <c r="I27" s="655"/>
      <c r="J27" s="655"/>
      <c r="K27" s="655"/>
      <c r="L27" s="655"/>
      <c r="M27" s="655"/>
      <c r="N27" s="655"/>
      <c r="O27" s="655"/>
      <c r="P27" s="655"/>
      <c r="Q27" s="656"/>
      <c r="R27" s="657">
        <v>14594</v>
      </c>
      <c r="S27" s="658"/>
      <c r="T27" s="658"/>
      <c r="U27" s="658"/>
      <c r="V27" s="658"/>
      <c r="W27" s="658"/>
      <c r="X27" s="658"/>
      <c r="Y27" s="659"/>
      <c r="Z27" s="695">
        <v>0.2</v>
      </c>
      <c r="AA27" s="695"/>
      <c r="AB27" s="695"/>
      <c r="AC27" s="695"/>
      <c r="AD27" s="696" t="s">
        <v>124</v>
      </c>
      <c r="AE27" s="696"/>
      <c r="AF27" s="696"/>
      <c r="AG27" s="696"/>
      <c r="AH27" s="696"/>
      <c r="AI27" s="696"/>
      <c r="AJ27" s="696"/>
      <c r="AK27" s="696"/>
      <c r="AL27" s="660" t="s">
        <v>124</v>
      </c>
      <c r="AM27" s="661"/>
      <c r="AN27" s="661"/>
      <c r="AO27" s="697"/>
      <c r="AP27" s="654" t="s">
        <v>291</v>
      </c>
      <c r="AQ27" s="655"/>
      <c r="AR27" s="655"/>
      <c r="AS27" s="655"/>
      <c r="AT27" s="655"/>
      <c r="AU27" s="655"/>
      <c r="AV27" s="655"/>
      <c r="AW27" s="655"/>
      <c r="AX27" s="655"/>
      <c r="AY27" s="655"/>
      <c r="AZ27" s="655"/>
      <c r="BA27" s="655"/>
      <c r="BB27" s="655"/>
      <c r="BC27" s="655"/>
      <c r="BD27" s="655"/>
      <c r="BE27" s="655"/>
      <c r="BF27" s="656"/>
      <c r="BG27" s="657">
        <v>950513</v>
      </c>
      <c r="BH27" s="658"/>
      <c r="BI27" s="658"/>
      <c r="BJ27" s="658"/>
      <c r="BK27" s="658"/>
      <c r="BL27" s="658"/>
      <c r="BM27" s="658"/>
      <c r="BN27" s="659"/>
      <c r="BO27" s="695">
        <v>100</v>
      </c>
      <c r="BP27" s="695"/>
      <c r="BQ27" s="695"/>
      <c r="BR27" s="695"/>
      <c r="BS27" s="696">
        <v>2800</v>
      </c>
      <c r="BT27" s="696"/>
      <c r="BU27" s="696"/>
      <c r="BV27" s="696"/>
      <c r="BW27" s="696"/>
      <c r="BX27" s="696"/>
      <c r="BY27" s="696"/>
      <c r="BZ27" s="696"/>
      <c r="CA27" s="696"/>
      <c r="CB27" s="736"/>
      <c r="CD27" s="654" t="s">
        <v>292</v>
      </c>
      <c r="CE27" s="655"/>
      <c r="CF27" s="655"/>
      <c r="CG27" s="655"/>
      <c r="CH27" s="655"/>
      <c r="CI27" s="655"/>
      <c r="CJ27" s="655"/>
      <c r="CK27" s="655"/>
      <c r="CL27" s="655"/>
      <c r="CM27" s="655"/>
      <c r="CN27" s="655"/>
      <c r="CO27" s="655"/>
      <c r="CP27" s="655"/>
      <c r="CQ27" s="656"/>
      <c r="CR27" s="657">
        <v>1122666</v>
      </c>
      <c r="CS27" s="670"/>
      <c r="CT27" s="670"/>
      <c r="CU27" s="670"/>
      <c r="CV27" s="670"/>
      <c r="CW27" s="670"/>
      <c r="CX27" s="670"/>
      <c r="CY27" s="671"/>
      <c r="CZ27" s="660">
        <v>15</v>
      </c>
      <c r="DA27" s="672"/>
      <c r="DB27" s="672"/>
      <c r="DC27" s="673"/>
      <c r="DD27" s="663">
        <v>426448</v>
      </c>
      <c r="DE27" s="670"/>
      <c r="DF27" s="670"/>
      <c r="DG27" s="670"/>
      <c r="DH27" s="670"/>
      <c r="DI27" s="670"/>
      <c r="DJ27" s="670"/>
      <c r="DK27" s="671"/>
      <c r="DL27" s="663">
        <v>240602</v>
      </c>
      <c r="DM27" s="670"/>
      <c r="DN27" s="670"/>
      <c r="DO27" s="670"/>
      <c r="DP27" s="670"/>
      <c r="DQ27" s="670"/>
      <c r="DR27" s="670"/>
      <c r="DS27" s="670"/>
      <c r="DT27" s="670"/>
      <c r="DU27" s="670"/>
      <c r="DV27" s="671"/>
      <c r="DW27" s="660">
        <v>5.3</v>
      </c>
      <c r="DX27" s="672"/>
      <c r="DY27" s="672"/>
      <c r="DZ27" s="672"/>
      <c r="EA27" s="672"/>
      <c r="EB27" s="672"/>
      <c r="EC27" s="684"/>
    </row>
    <row r="28" spans="2:133" ht="11.25" customHeight="1" x14ac:dyDescent="0.15">
      <c r="B28" s="654" t="s">
        <v>293</v>
      </c>
      <c r="C28" s="655"/>
      <c r="D28" s="655"/>
      <c r="E28" s="655"/>
      <c r="F28" s="655"/>
      <c r="G28" s="655"/>
      <c r="H28" s="655"/>
      <c r="I28" s="655"/>
      <c r="J28" s="655"/>
      <c r="K28" s="655"/>
      <c r="L28" s="655"/>
      <c r="M28" s="655"/>
      <c r="N28" s="655"/>
      <c r="O28" s="655"/>
      <c r="P28" s="655"/>
      <c r="Q28" s="656"/>
      <c r="R28" s="657">
        <v>36787</v>
      </c>
      <c r="S28" s="658"/>
      <c r="T28" s="658"/>
      <c r="U28" s="658"/>
      <c r="V28" s="658"/>
      <c r="W28" s="658"/>
      <c r="X28" s="658"/>
      <c r="Y28" s="659"/>
      <c r="Z28" s="695">
        <v>0.5</v>
      </c>
      <c r="AA28" s="695"/>
      <c r="AB28" s="695"/>
      <c r="AC28" s="695"/>
      <c r="AD28" s="696" t="s">
        <v>124</v>
      </c>
      <c r="AE28" s="696"/>
      <c r="AF28" s="696"/>
      <c r="AG28" s="696"/>
      <c r="AH28" s="696"/>
      <c r="AI28" s="696"/>
      <c r="AJ28" s="696"/>
      <c r="AK28" s="696"/>
      <c r="AL28" s="660" t="s">
        <v>124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294</v>
      </c>
      <c r="CE28" s="655"/>
      <c r="CF28" s="655"/>
      <c r="CG28" s="655"/>
      <c r="CH28" s="655"/>
      <c r="CI28" s="655"/>
      <c r="CJ28" s="655"/>
      <c r="CK28" s="655"/>
      <c r="CL28" s="655"/>
      <c r="CM28" s="655"/>
      <c r="CN28" s="655"/>
      <c r="CO28" s="655"/>
      <c r="CP28" s="655"/>
      <c r="CQ28" s="656"/>
      <c r="CR28" s="657">
        <v>641507</v>
      </c>
      <c r="CS28" s="658"/>
      <c r="CT28" s="658"/>
      <c r="CU28" s="658"/>
      <c r="CV28" s="658"/>
      <c r="CW28" s="658"/>
      <c r="CX28" s="658"/>
      <c r="CY28" s="659"/>
      <c r="CZ28" s="660">
        <v>8.6</v>
      </c>
      <c r="DA28" s="672"/>
      <c r="DB28" s="672"/>
      <c r="DC28" s="673"/>
      <c r="DD28" s="663">
        <v>641507</v>
      </c>
      <c r="DE28" s="658"/>
      <c r="DF28" s="658"/>
      <c r="DG28" s="658"/>
      <c r="DH28" s="658"/>
      <c r="DI28" s="658"/>
      <c r="DJ28" s="658"/>
      <c r="DK28" s="659"/>
      <c r="DL28" s="663">
        <v>641507</v>
      </c>
      <c r="DM28" s="658"/>
      <c r="DN28" s="658"/>
      <c r="DO28" s="658"/>
      <c r="DP28" s="658"/>
      <c r="DQ28" s="658"/>
      <c r="DR28" s="658"/>
      <c r="DS28" s="658"/>
      <c r="DT28" s="658"/>
      <c r="DU28" s="658"/>
      <c r="DV28" s="659"/>
      <c r="DW28" s="660">
        <v>14.2</v>
      </c>
      <c r="DX28" s="672"/>
      <c r="DY28" s="672"/>
      <c r="DZ28" s="672"/>
      <c r="EA28" s="672"/>
      <c r="EB28" s="672"/>
      <c r="EC28" s="684"/>
    </row>
    <row r="29" spans="2:133" ht="11.25" customHeight="1" x14ac:dyDescent="0.15">
      <c r="B29" s="654" t="s">
        <v>295</v>
      </c>
      <c r="C29" s="655"/>
      <c r="D29" s="655"/>
      <c r="E29" s="655"/>
      <c r="F29" s="655"/>
      <c r="G29" s="655"/>
      <c r="H29" s="655"/>
      <c r="I29" s="655"/>
      <c r="J29" s="655"/>
      <c r="K29" s="655"/>
      <c r="L29" s="655"/>
      <c r="M29" s="655"/>
      <c r="N29" s="655"/>
      <c r="O29" s="655"/>
      <c r="P29" s="655"/>
      <c r="Q29" s="656"/>
      <c r="R29" s="657">
        <v>22345</v>
      </c>
      <c r="S29" s="658"/>
      <c r="T29" s="658"/>
      <c r="U29" s="658"/>
      <c r="V29" s="658"/>
      <c r="W29" s="658"/>
      <c r="X29" s="658"/>
      <c r="Y29" s="659"/>
      <c r="Z29" s="695">
        <v>0.3</v>
      </c>
      <c r="AA29" s="695"/>
      <c r="AB29" s="695"/>
      <c r="AC29" s="695"/>
      <c r="AD29" s="696" t="s">
        <v>124</v>
      </c>
      <c r="AE29" s="696"/>
      <c r="AF29" s="696"/>
      <c r="AG29" s="696"/>
      <c r="AH29" s="696"/>
      <c r="AI29" s="696"/>
      <c r="AJ29" s="696"/>
      <c r="AK29" s="696"/>
      <c r="AL29" s="660" t="s">
        <v>124</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296</v>
      </c>
      <c r="CE29" s="677"/>
      <c r="CF29" s="654" t="s">
        <v>68</v>
      </c>
      <c r="CG29" s="655"/>
      <c r="CH29" s="655"/>
      <c r="CI29" s="655"/>
      <c r="CJ29" s="655"/>
      <c r="CK29" s="655"/>
      <c r="CL29" s="655"/>
      <c r="CM29" s="655"/>
      <c r="CN29" s="655"/>
      <c r="CO29" s="655"/>
      <c r="CP29" s="655"/>
      <c r="CQ29" s="656"/>
      <c r="CR29" s="657">
        <v>641497</v>
      </c>
      <c r="CS29" s="670"/>
      <c r="CT29" s="670"/>
      <c r="CU29" s="670"/>
      <c r="CV29" s="670"/>
      <c r="CW29" s="670"/>
      <c r="CX29" s="670"/>
      <c r="CY29" s="671"/>
      <c r="CZ29" s="660">
        <v>8.6</v>
      </c>
      <c r="DA29" s="672"/>
      <c r="DB29" s="672"/>
      <c r="DC29" s="673"/>
      <c r="DD29" s="663">
        <v>641497</v>
      </c>
      <c r="DE29" s="670"/>
      <c r="DF29" s="670"/>
      <c r="DG29" s="670"/>
      <c r="DH29" s="670"/>
      <c r="DI29" s="670"/>
      <c r="DJ29" s="670"/>
      <c r="DK29" s="671"/>
      <c r="DL29" s="663">
        <v>641497</v>
      </c>
      <c r="DM29" s="670"/>
      <c r="DN29" s="670"/>
      <c r="DO29" s="670"/>
      <c r="DP29" s="670"/>
      <c r="DQ29" s="670"/>
      <c r="DR29" s="670"/>
      <c r="DS29" s="670"/>
      <c r="DT29" s="670"/>
      <c r="DU29" s="670"/>
      <c r="DV29" s="671"/>
      <c r="DW29" s="660">
        <v>14.2</v>
      </c>
      <c r="DX29" s="672"/>
      <c r="DY29" s="672"/>
      <c r="DZ29" s="672"/>
      <c r="EA29" s="672"/>
      <c r="EB29" s="672"/>
      <c r="EC29" s="684"/>
    </row>
    <row r="30" spans="2:133" ht="11.25" customHeight="1" x14ac:dyDescent="0.15">
      <c r="B30" s="654" t="s">
        <v>297</v>
      </c>
      <c r="C30" s="655"/>
      <c r="D30" s="655"/>
      <c r="E30" s="655"/>
      <c r="F30" s="655"/>
      <c r="G30" s="655"/>
      <c r="H30" s="655"/>
      <c r="I30" s="655"/>
      <c r="J30" s="655"/>
      <c r="K30" s="655"/>
      <c r="L30" s="655"/>
      <c r="M30" s="655"/>
      <c r="N30" s="655"/>
      <c r="O30" s="655"/>
      <c r="P30" s="655"/>
      <c r="Q30" s="656"/>
      <c r="R30" s="657">
        <v>916960</v>
      </c>
      <c r="S30" s="658"/>
      <c r="T30" s="658"/>
      <c r="U30" s="658"/>
      <c r="V30" s="658"/>
      <c r="W30" s="658"/>
      <c r="X30" s="658"/>
      <c r="Y30" s="659"/>
      <c r="Z30" s="695">
        <v>11.9</v>
      </c>
      <c r="AA30" s="695"/>
      <c r="AB30" s="695"/>
      <c r="AC30" s="695"/>
      <c r="AD30" s="696" t="s">
        <v>124</v>
      </c>
      <c r="AE30" s="696"/>
      <c r="AF30" s="696"/>
      <c r="AG30" s="696"/>
      <c r="AH30" s="696"/>
      <c r="AI30" s="696"/>
      <c r="AJ30" s="696"/>
      <c r="AK30" s="696"/>
      <c r="AL30" s="660" t="s">
        <v>124</v>
      </c>
      <c r="AM30" s="661"/>
      <c r="AN30" s="661"/>
      <c r="AO30" s="697"/>
      <c r="AP30" s="709" t="s">
        <v>215</v>
      </c>
      <c r="AQ30" s="710"/>
      <c r="AR30" s="710"/>
      <c r="AS30" s="710"/>
      <c r="AT30" s="710"/>
      <c r="AU30" s="710"/>
      <c r="AV30" s="710"/>
      <c r="AW30" s="710"/>
      <c r="AX30" s="710"/>
      <c r="AY30" s="710"/>
      <c r="AZ30" s="710"/>
      <c r="BA30" s="710"/>
      <c r="BB30" s="710"/>
      <c r="BC30" s="710"/>
      <c r="BD30" s="710"/>
      <c r="BE30" s="710"/>
      <c r="BF30" s="711"/>
      <c r="BG30" s="709" t="s">
        <v>298</v>
      </c>
      <c r="BH30" s="727"/>
      <c r="BI30" s="727"/>
      <c r="BJ30" s="727"/>
      <c r="BK30" s="727"/>
      <c r="BL30" s="727"/>
      <c r="BM30" s="727"/>
      <c r="BN30" s="727"/>
      <c r="BO30" s="727"/>
      <c r="BP30" s="727"/>
      <c r="BQ30" s="728"/>
      <c r="BR30" s="709" t="s">
        <v>299</v>
      </c>
      <c r="BS30" s="727"/>
      <c r="BT30" s="727"/>
      <c r="BU30" s="727"/>
      <c r="BV30" s="727"/>
      <c r="BW30" s="727"/>
      <c r="BX30" s="727"/>
      <c r="BY30" s="727"/>
      <c r="BZ30" s="727"/>
      <c r="CA30" s="727"/>
      <c r="CB30" s="728"/>
      <c r="CD30" s="678"/>
      <c r="CE30" s="679"/>
      <c r="CF30" s="654" t="s">
        <v>300</v>
      </c>
      <c r="CG30" s="655"/>
      <c r="CH30" s="655"/>
      <c r="CI30" s="655"/>
      <c r="CJ30" s="655"/>
      <c r="CK30" s="655"/>
      <c r="CL30" s="655"/>
      <c r="CM30" s="655"/>
      <c r="CN30" s="655"/>
      <c r="CO30" s="655"/>
      <c r="CP30" s="655"/>
      <c r="CQ30" s="656"/>
      <c r="CR30" s="657">
        <v>613755</v>
      </c>
      <c r="CS30" s="658"/>
      <c r="CT30" s="658"/>
      <c r="CU30" s="658"/>
      <c r="CV30" s="658"/>
      <c r="CW30" s="658"/>
      <c r="CX30" s="658"/>
      <c r="CY30" s="659"/>
      <c r="CZ30" s="660">
        <v>8.1999999999999993</v>
      </c>
      <c r="DA30" s="672"/>
      <c r="DB30" s="672"/>
      <c r="DC30" s="673"/>
      <c r="DD30" s="663">
        <v>613755</v>
      </c>
      <c r="DE30" s="658"/>
      <c r="DF30" s="658"/>
      <c r="DG30" s="658"/>
      <c r="DH30" s="658"/>
      <c r="DI30" s="658"/>
      <c r="DJ30" s="658"/>
      <c r="DK30" s="659"/>
      <c r="DL30" s="663">
        <v>613755</v>
      </c>
      <c r="DM30" s="658"/>
      <c r="DN30" s="658"/>
      <c r="DO30" s="658"/>
      <c r="DP30" s="658"/>
      <c r="DQ30" s="658"/>
      <c r="DR30" s="658"/>
      <c r="DS30" s="658"/>
      <c r="DT30" s="658"/>
      <c r="DU30" s="658"/>
      <c r="DV30" s="659"/>
      <c r="DW30" s="660">
        <v>13.5</v>
      </c>
      <c r="DX30" s="672"/>
      <c r="DY30" s="672"/>
      <c r="DZ30" s="672"/>
      <c r="EA30" s="672"/>
      <c r="EB30" s="672"/>
      <c r="EC30" s="684"/>
    </row>
    <row r="31" spans="2:133" ht="11.25" customHeight="1" x14ac:dyDescent="0.15">
      <c r="B31" s="724" t="s">
        <v>301</v>
      </c>
      <c r="C31" s="725"/>
      <c r="D31" s="725"/>
      <c r="E31" s="725"/>
      <c r="F31" s="725"/>
      <c r="G31" s="725"/>
      <c r="H31" s="725"/>
      <c r="I31" s="725"/>
      <c r="J31" s="725"/>
      <c r="K31" s="725"/>
      <c r="L31" s="725"/>
      <c r="M31" s="725"/>
      <c r="N31" s="725"/>
      <c r="O31" s="725"/>
      <c r="P31" s="725"/>
      <c r="Q31" s="726"/>
      <c r="R31" s="657" t="s">
        <v>124</v>
      </c>
      <c r="S31" s="658"/>
      <c r="T31" s="658"/>
      <c r="U31" s="658"/>
      <c r="V31" s="658"/>
      <c r="W31" s="658"/>
      <c r="X31" s="658"/>
      <c r="Y31" s="659"/>
      <c r="Z31" s="695" t="s">
        <v>124</v>
      </c>
      <c r="AA31" s="695"/>
      <c r="AB31" s="695"/>
      <c r="AC31" s="695"/>
      <c r="AD31" s="696" t="s">
        <v>124</v>
      </c>
      <c r="AE31" s="696"/>
      <c r="AF31" s="696"/>
      <c r="AG31" s="696"/>
      <c r="AH31" s="696"/>
      <c r="AI31" s="696"/>
      <c r="AJ31" s="696"/>
      <c r="AK31" s="696"/>
      <c r="AL31" s="660" t="s">
        <v>124</v>
      </c>
      <c r="AM31" s="661"/>
      <c r="AN31" s="661"/>
      <c r="AO31" s="697"/>
      <c r="AP31" s="729" t="s">
        <v>302</v>
      </c>
      <c r="AQ31" s="730"/>
      <c r="AR31" s="730"/>
      <c r="AS31" s="730"/>
      <c r="AT31" s="731" t="s">
        <v>303</v>
      </c>
      <c r="AU31" s="217"/>
      <c r="AV31" s="217"/>
      <c r="AW31" s="217"/>
      <c r="AX31" s="715" t="s">
        <v>181</v>
      </c>
      <c r="AY31" s="716"/>
      <c r="AZ31" s="716"/>
      <c r="BA31" s="716"/>
      <c r="BB31" s="716"/>
      <c r="BC31" s="716"/>
      <c r="BD31" s="716"/>
      <c r="BE31" s="716"/>
      <c r="BF31" s="717"/>
      <c r="BG31" s="719">
        <v>99</v>
      </c>
      <c r="BH31" s="720"/>
      <c r="BI31" s="720"/>
      <c r="BJ31" s="720"/>
      <c r="BK31" s="720"/>
      <c r="BL31" s="720"/>
      <c r="BM31" s="721">
        <v>95</v>
      </c>
      <c r="BN31" s="720"/>
      <c r="BO31" s="720"/>
      <c r="BP31" s="720"/>
      <c r="BQ31" s="722"/>
      <c r="BR31" s="719">
        <v>99.2</v>
      </c>
      <c r="BS31" s="720"/>
      <c r="BT31" s="720"/>
      <c r="BU31" s="720"/>
      <c r="BV31" s="720"/>
      <c r="BW31" s="720"/>
      <c r="BX31" s="721">
        <v>94.9</v>
      </c>
      <c r="BY31" s="720"/>
      <c r="BZ31" s="720"/>
      <c r="CA31" s="720"/>
      <c r="CB31" s="722"/>
      <c r="CD31" s="678"/>
      <c r="CE31" s="679"/>
      <c r="CF31" s="654" t="s">
        <v>304</v>
      </c>
      <c r="CG31" s="655"/>
      <c r="CH31" s="655"/>
      <c r="CI31" s="655"/>
      <c r="CJ31" s="655"/>
      <c r="CK31" s="655"/>
      <c r="CL31" s="655"/>
      <c r="CM31" s="655"/>
      <c r="CN31" s="655"/>
      <c r="CO31" s="655"/>
      <c r="CP31" s="655"/>
      <c r="CQ31" s="656"/>
      <c r="CR31" s="657">
        <v>27742</v>
      </c>
      <c r="CS31" s="670"/>
      <c r="CT31" s="670"/>
      <c r="CU31" s="670"/>
      <c r="CV31" s="670"/>
      <c r="CW31" s="670"/>
      <c r="CX31" s="670"/>
      <c r="CY31" s="671"/>
      <c r="CZ31" s="660">
        <v>0.4</v>
      </c>
      <c r="DA31" s="672"/>
      <c r="DB31" s="672"/>
      <c r="DC31" s="673"/>
      <c r="DD31" s="663">
        <v>27742</v>
      </c>
      <c r="DE31" s="670"/>
      <c r="DF31" s="670"/>
      <c r="DG31" s="670"/>
      <c r="DH31" s="670"/>
      <c r="DI31" s="670"/>
      <c r="DJ31" s="670"/>
      <c r="DK31" s="671"/>
      <c r="DL31" s="663">
        <v>27742</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305</v>
      </c>
      <c r="C32" s="655"/>
      <c r="D32" s="655"/>
      <c r="E32" s="655"/>
      <c r="F32" s="655"/>
      <c r="G32" s="655"/>
      <c r="H32" s="655"/>
      <c r="I32" s="655"/>
      <c r="J32" s="655"/>
      <c r="K32" s="655"/>
      <c r="L32" s="655"/>
      <c r="M32" s="655"/>
      <c r="N32" s="655"/>
      <c r="O32" s="655"/>
      <c r="P32" s="655"/>
      <c r="Q32" s="656"/>
      <c r="R32" s="657">
        <v>710340</v>
      </c>
      <c r="S32" s="658"/>
      <c r="T32" s="658"/>
      <c r="U32" s="658"/>
      <c r="V32" s="658"/>
      <c r="W32" s="658"/>
      <c r="X32" s="658"/>
      <c r="Y32" s="659"/>
      <c r="Z32" s="695">
        <v>9.1999999999999993</v>
      </c>
      <c r="AA32" s="695"/>
      <c r="AB32" s="695"/>
      <c r="AC32" s="695"/>
      <c r="AD32" s="696" t="s">
        <v>124</v>
      </c>
      <c r="AE32" s="696"/>
      <c r="AF32" s="696"/>
      <c r="AG32" s="696"/>
      <c r="AH32" s="696"/>
      <c r="AI32" s="696"/>
      <c r="AJ32" s="696"/>
      <c r="AK32" s="696"/>
      <c r="AL32" s="660" t="s">
        <v>124</v>
      </c>
      <c r="AM32" s="661"/>
      <c r="AN32" s="661"/>
      <c r="AO32" s="697"/>
      <c r="AP32" s="698"/>
      <c r="AQ32" s="699"/>
      <c r="AR32" s="699"/>
      <c r="AS32" s="699"/>
      <c r="AT32" s="732"/>
      <c r="AU32" s="213" t="s">
        <v>306</v>
      </c>
      <c r="AX32" s="654" t="s">
        <v>307</v>
      </c>
      <c r="AY32" s="655"/>
      <c r="AZ32" s="655"/>
      <c r="BA32" s="655"/>
      <c r="BB32" s="655"/>
      <c r="BC32" s="655"/>
      <c r="BD32" s="655"/>
      <c r="BE32" s="655"/>
      <c r="BF32" s="656"/>
      <c r="BG32" s="723">
        <v>99.1</v>
      </c>
      <c r="BH32" s="670"/>
      <c r="BI32" s="670"/>
      <c r="BJ32" s="670"/>
      <c r="BK32" s="670"/>
      <c r="BL32" s="670"/>
      <c r="BM32" s="661">
        <v>97.3</v>
      </c>
      <c r="BN32" s="670"/>
      <c r="BO32" s="670"/>
      <c r="BP32" s="670"/>
      <c r="BQ32" s="693"/>
      <c r="BR32" s="723">
        <v>99.4</v>
      </c>
      <c r="BS32" s="670"/>
      <c r="BT32" s="670"/>
      <c r="BU32" s="670"/>
      <c r="BV32" s="670"/>
      <c r="BW32" s="670"/>
      <c r="BX32" s="661">
        <v>97.1</v>
      </c>
      <c r="BY32" s="670"/>
      <c r="BZ32" s="670"/>
      <c r="CA32" s="670"/>
      <c r="CB32" s="693"/>
      <c r="CD32" s="680"/>
      <c r="CE32" s="681"/>
      <c r="CF32" s="654" t="s">
        <v>308</v>
      </c>
      <c r="CG32" s="655"/>
      <c r="CH32" s="655"/>
      <c r="CI32" s="655"/>
      <c r="CJ32" s="655"/>
      <c r="CK32" s="655"/>
      <c r="CL32" s="655"/>
      <c r="CM32" s="655"/>
      <c r="CN32" s="655"/>
      <c r="CO32" s="655"/>
      <c r="CP32" s="655"/>
      <c r="CQ32" s="656"/>
      <c r="CR32" s="657">
        <v>10</v>
      </c>
      <c r="CS32" s="658"/>
      <c r="CT32" s="658"/>
      <c r="CU32" s="658"/>
      <c r="CV32" s="658"/>
      <c r="CW32" s="658"/>
      <c r="CX32" s="658"/>
      <c r="CY32" s="659"/>
      <c r="CZ32" s="660">
        <v>0</v>
      </c>
      <c r="DA32" s="672"/>
      <c r="DB32" s="672"/>
      <c r="DC32" s="673"/>
      <c r="DD32" s="663">
        <v>10</v>
      </c>
      <c r="DE32" s="658"/>
      <c r="DF32" s="658"/>
      <c r="DG32" s="658"/>
      <c r="DH32" s="658"/>
      <c r="DI32" s="658"/>
      <c r="DJ32" s="658"/>
      <c r="DK32" s="659"/>
      <c r="DL32" s="663">
        <v>10</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309</v>
      </c>
      <c r="C33" s="655"/>
      <c r="D33" s="655"/>
      <c r="E33" s="655"/>
      <c r="F33" s="655"/>
      <c r="G33" s="655"/>
      <c r="H33" s="655"/>
      <c r="I33" s="655"/>
      <c r="J33" s="655"/>
      <c r="K33" s="655"/>
      <c r="L33" s="655"/>
      <c r="M33" s="655"/>
      <c r="N33" s="655"/>
      <c r="O33" s="655"/>
      <c r="P33" s="655"/>
      <c r="Q33" s="656"/>
      <c r="R33" s="657">
        <v>7154</v>
      </c>
      <c r="S33" s="658"/>
      <c r="T33" s="658"/>
      <c r="U33" s="658"/>
      <c r="V33" s="658"/>
      <c r="W33" s="658"/>
      <c r="X33" s="658"/>
      <c r="Y33" s="659"/>
      <c r="Z33" s="695">
        <v>0.1</v>
      </c>
      <c r="AA33" s="695"/>
      <c r="AB33" s="695"/>
      <c r="AC33" s="695"/>
      <c r="AD33" s="696">
        <v>6463</v>
      </c>
      <c r="AE33" s="696"/>
      <c r="AF33" s="696"/>
      <c r="AG33" s="696"/>
      <c r="AH33" s="696"/>
      <c r="AI33" s="696"/>
      <c r="AJ33" s="696"/>
      <c r="AK33" s="696"/>
      <c r="AL33" s="660">
        <v>0.1</v>
      </c>
      <c r="AM33" s="661"/>
      <c r="AN33" s="661"/>
      <c r="AO33" s="697"/>
      <c r="AP33" s="700"/>
      <c r="AQ33" s="701"/>
      <c r="AR33" s="701"/>
      <c r="AS33" s="701"/>
      <c r="AT33" s="733"/>
      <c r="AU33" s="218"/>
      <c r="AV33" s="218"/>
      <c r="AW33" s="218"/>
      <c r="AX33" s="638" t="s">
        <v>310</v>
      </c>
      <c r="AY33" s="639"/>
      <c r="AZ33" s="639"/>
      <c r="BA33" s="639"/>
      <c r="BB33" s="639"/>
      <c r="BC33" s="639"/>
      <c r="BD33" s="639"/>
      <c r="BE33" s="639"/>
      <c r="BF33" s="640"/>
      <c r="BG33" s="718">
        <v>98.4</v>
      </c>
      <c r="BH33" s="642"/>
      <c r="BI33" s="642"/>
      <c r="BJ33" s="642"/>
      <c r="BK33" s="642"/>
      <c r="BL33" s="642"/>
      <c r="BM33" s="688">
        <v>94.4</v>
      </c>
      <c r="BN33" s="642"/>
      <c r="BO33" s="642"/>
      <c r="BP33" s="642"/>
      <c r="BQ33" s="705"/>
      <c r="BR33" s="718">
        <v>98.5</v>
      </c>
      <c r="BS33" s="642"/>
      <c r="BT33" s="642"/>
      <c r="BU33" s="642"/>
      <c r="BV33" s="642"/>
      <c r="BW33" s="642"/>
      <c r="BX33" s="688">
        <v>94.4</v>
      </c>
      <c r="BY33" s="642"/>
      <c r="BZ33" s="642"/>
      <c r="CA33" s="642"/>
      <c r="CB33" s="705"/>
      <c r="CD33" s="654" t="s">
        <v>311</v>
      </c>
      <c r="CE33" s="655"/>
      <c r="CF33" s="655"/>
      <c r="CG33" s="655"/>
      <c r="CH33" s="655"/>
      <c r="CI33" s="655"/>
      <c r="CJ33" s="655"/>
      <c r="CK33" s="655"/>
      <c r="CL33" s="655"/>
      <c r="CM33" s="655"/>
      <c r="CN33" s="655"/>
      <c r="CO33" s="655"/>
      <c r="CP33" s="655"/>
      <c r="CQ33" s="656"/>
      <c r="CR33" s="657">
        <v>4039552</v>
      </c>
      <c r="CS33" s="670"/>
      <c r="CT33" s="670"/>
      <c r="CU33" s="670"/>
      <c r="CV33" s="670"/>
      <c r="CW33" s="670"/>
      <c r="CX33" s="670"/>
      <c r="CY33" s="671"/>
      <c r="CZ33" s="660">
        <v>54</v>
      </c>
      <c r="DA33" s="672"/>
      <c r="DB33" s="672"/>
      <c r="DC33" s="673"/>
      <c r="DD33" s="663">
        <v>3168242</v>
      </c>
      <c r="DE33" s="670"/>
      <c r="DF33" s="670"/>
      <c r="DG33" s="670"/>
      <c r="DH33" s="670"/>
      <c r="DI33" s="670"/>
      <c r="DJ33" s="670"/>
      <c r="DK33" s="671"/>
      <c r="DL33" s="663">
        <v>1936010</v>
      </c>
      <c r="DM33" s="670"/>
      <c r="DN33" s="670"/>
      <c r="DO33" s="670"/>
      <c r="DP33" s="670"/>
      <c r="DQ33" s="670"/>
      <c r="DR33" s="670"/>
      <c r="DS33" s="670"/>
      <c r="DT33" s="670"/>
      <c r="DU33" s="670"/>
      <c r="DV33" s="671"/>
      <c r="DW33" s="660">
        <v>42.7</v>
      </c>
      <c r="DX33" s="672"/>
      <c r="DY33" s="672"/>
      <c r="DZ33" s="672"/>
      <c r="EA33" s="672"/>
      <c r="EB33" s="672"/>
      <c r="EC33" s="684"/>
    </row>
    <row r="34" spans="2:133" ht="11.25" customHeight="1" x14ac:dyDescent="0.15">
      <c r="B34" s="654" t="s">
        <v>312</v>
      </c>
      <c r="C34" s="655"/>
      <c r="D34" s="655"/>
      <c r="E34" s="655"/>
      <c r="F34" s="655"/>
      <c r="G34" s="655"/>
      <c r="H34" s="655"/>
      <c r="I34" s="655"/>
      <c r="J34" s="655"/>
      <c r="K34" s="655"/>
      <c r="L34" s="655"/>
      <c r="M34" s="655"/>
      <c r="N34" s="655"/>
      <c r="O34" s="655"/>
      <c r="P34" s="655"/>
      <c r="Q34" s="656"/>
      <c r="R34" s="657">
        <v>67435</v>
      </c>
      <c r="S34" s="658"/>
      <c r="T34" s="658"/>
      <c r="U34" s="658"/>
      <c r="V34" s="658"/>
      <c r="W34" s="658"/>
      <c r="X34" s="658"/>
      <c r="Y34" s="659"/>
      <c r="Z34" s="695">
        <v>0.9</v>
      </c>
      <c r="AA34" s="695"/>
      <c r="AB34" s="695"/>
      <c r="AC34" s="695"/>
      <c r="AD34" s="696" t="s">
        <v>124</v>
      </c>
      <c r="AE34" s="696"/>
      <c r="AF34" s="696"/>
      <c r="AG34" s="696"/>
      <c r="AH34" s="696"/>
      <c r="AI34" s="696"/>
      <c r="AJ34" s="696"/>
      <c r="AK34" s="696"/>
      <c r="AL34" s="660" t="s">
        <v>124</v>
      </c>
      <c r="AM34" s="661"/>
      <c r="AN34" s="661"/>
      <c r="AO34" s="697"/>
      <c r="AP34" s="219"/>
      <c r="AQ34" s="220"/>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54" t="s">
        <v>313</v>
      </c>
      <c r="CE34" s="655"/>
      <c r="CF34" s="655"/>
      <c r="CG34" s="655"/>
      <c r="CH34" s="655"/>
      <c r="CI34" s="655"/>
      <c r="CJ34" s="655"/>
      <c r="CK34" s="655"/>
      <c r="CL34" s="655"/>
      <c r="CM34" s="655"/>
      <c r="CN34" s="655"/>
      <c r="CO34" s="655"/>
      <c r="CP34" s="655"/>
      <c r="CQ34" s="656"/>
      <c r="CR34" s="657">
        <v>1559888</v>
      </c>
      <c r="CS34" s="658"/>
      <c r="CT34" s="658"/>
      <c r="CU34" s="658"/>
      <c r="CV34" s="658"/>
      <c r="CW34" s="658"/>
      <c r="CX34" s="658"/>
      <c r="CY34" s="659"/>
      <c r="CZ34" s="660">
        <v>20.8</v>
      </c>
      <c r="DA34" s="672"/>
      <c r="DB34" s="672"/>
      <c r="DC34" s="673"/>
      <c r="DD34" s="663">
        <v>1000792</v>
      </c>
      <c r="DE34" s="658"/>
      <c r="DF34" s="658"/>
      <c r="DG34" s="658"/>
      <c r="DH34" s="658"/>
      <c r="DI34" s="658"/>
      <c r="DJ34" s="658"/>
      <c r="DK34" s="659"/>
      <c r="DL34" s="663">
        <v>313082</v>
      </c>
      <c r="DM34" s="658"/>
      <c r="DN34" s="658"/>
      <c r="DO34" s="658"/>
      <c r="DP34" s="658"/>
      <c r="DQ34" s="658"/>
      <c r="DR34" s="658"/>
      <c r="DS34" s="658"/>
      <c r="DT34" s="658"/>
      <c r="DU34" s="658"/>
      <c r="DV34" s="659"/>
      <c r="DW34" s="660">
        <v>6.9</v>
      </c>
      <c r="DX34" s="672"/>
      <c r="DY34" s="672"/>
      <c r="DZ34" s="672"/>
      <c r="EA34" s="672"/>
      <c r="EB34" s="672"/>
      <c r="EC34" s="684"/>
    </row>
    <row r="35" spans="2:133" ht="11.25" customHeight="1" x14ac:dyDescent="0.15">
      <c r="B35" s="654" t="s">
        <v>314</v>
      </c>
      <c r="C35" s="655"/>
      <c r="D35" s="655"/>
      <c r="E35" s="655"/>
      <c r="F35" s="655"/>
      <c r="G35" s="655"/>
      <c r="H35" s="655"/>
      <c r="I35" s="655"/>
      <c r="J35" s="655"/>
      <c r="K35" s="655"/>
      <c r="L35" s="655"/>
      <c r="M35" s="655"/>
      <c r="N35" s="655"/>
      <c r="O35" s="655"/>
      <c r="P35" s="655"/>
      <c r="Q35" s="656"/>
      <c r="R35" s="657">
        <v>144088</v>
      </c>
      <c r="S35" s="658"/>
      <c r="T35" s="658"/>
      <c r="U35" s="658"/>
      <c r="V35" s="658"/>
      <c r="W35" s="658"/>
      <c r="X35" s="658"/>
      <c r="Y35" s="659"/>
      <c r="Z35" s="695">
        <v>1.9</v>
      </c>
      <c r="AA35" s="695"/>
      <c r="AB35" s="695"/>
      <c r="AC35" s="695"/>
      <c r="AD35" s="696" t="s">
        <v>124</v>
      </c>
      <c r="AE35" s="696"/>
      <c r="AF35" s="696"/>
      <c r="AG35" s="696"/>
      <c r="AH35" s="696"/>
      <c r="AI35" s="696"/>
      <c r="AJ35" s="696"/>
      <c r="AK35" s="696"/>
      <c r="AL35" s="660" t="s">
        <v>124</v>
      </c>
      <c r="AM35" s="661"/>
      <c r="AN35" s="661"/>
      <c r="AO35" s="697"/>
      <c r="AP35" s="221"/>
      <c r="AQ35" s="709" t="s">
        <v>315</v>
      </c>
      <c r="AR35" s="710"/>
      <c r="AS35" s="710"/>
      <c r="AT35" s="710"/>
      <c r="AU35" s="710"/>
      <c r="AV35" s="710"/>
      <c r="AW35" s="710"/>
      <c r="AX35" s="710"/>
      <c r="AY35" s="710"/>
      <c r="AZ35" s="710"/>
      <c r="BA35" s="710"/>
      <c r="BB35" s="710"/>
      <c r="BC35" s="710"/>
      <c r="BD35" s="710"/>
      <c r="BE35" s="710"/>
      <c r="BF35" s="711"/>
      <c r="BG35" s="709" t="s">
        <v>316</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317</v>
      </c>
      <c r="CE35" s="655"/>
      <c r="CF35" s="655"/>
      <c r="CG35" s="655"/>
      <c r="CH35" s="655"/>
      <c r="CI35" s="655"/>
      <c r="CJ35" s="655"/>
      <c r="CK35" s="655"/>
      <c r="CL35" s="655"/>
      <c r="CM35" s="655"/>
      <c r="CN35" s="655"/>
      <c r="CO35" s="655"/>
      <c r="CP35" s="655"/>
      <c r="CQ35" s="656"/>
      <c r="CR35" s="657">
        <v>99289</v>
      </c>
      <c r="CS35" s="670"/>
      <c r="CT35" s="670"/>
      <c r="CU35" s="670"/>
      <c r="CV35" s="670"/>
      <c r="CW35" s="670"/>
      <c r="CX35" s="670"/>
      <c r="CY35" s="671"/>
      <c r="CZ35" s="660">
        <v>1.3</v>
      </c>
      <c r="DA35" s="672"/>
      <c r="DB35" s="672"/>
      <c r="DC35" s="673"/>
      <c r="DD35" s="663">
        <v>73797</v>
      </c>
      <c r="DE35" s="670"/>
      <c r="DF35" s="670"/>
      <c r="DG35" s="670"/>
      <c r="DH35" s="670"/>
      <c r="DI35" s="670"/>
      <c r="DJ35" s="670"/>
      <c r="DK35" s="671"/>
      <c r="DL35" s="663">
        <v>45558</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15">
      <c r="B36" s="654" t="s">
        <v>318</v>
      </c>
      <c r="C36" s="655"/>
      <c r="D36" s="655"/>
      <c r="E36" s="655"/>
      <c r="F36" s="655"/>
      <c r="G36" s="655"/>
      <c r="H36" s="655"/>
      <c r="I36" s="655"/>
      <c r="J36" s="655"/>
      <c r="K36" s="655"/>
      <c r="L36" s="655"/>
      <c r="M36" s="655"/>
      <c r="N36" s="655"/>
      <c r="O36" s="655"/>
      <c r="P36" s="655"/>
      <c r="Q36" s="656"/>
      <c r="R36" s="657">
        <v>91770</v>
      </c>
      <c r="S36" s="658"/>
      <c r="T36" s="658"/>
      <c r="U36" s="658"/>
      <c r="V36" s="658"/>
      <c r="W36" s="658"/>
      <c r="X36" s="658"/>
      <c r="Y36" s="659"/>
      <c r="Z36" s="695">
        <v>1.2</v>
      </c>
      <c r="AA36" s="695"/>
      <c r="AB36" s="695"/>
      <c r="AC36" s="695"/>
      <c r="AD36" s="696" t="s">
        <v>124</v>
      </c>
      <c r="AE36" s="696"/>
      <c r="AF36" s="696"/>
      <c r="AG36" s="696"/>
      <c r="AH36" s="696"/>
      <c r="AI36" s="696"/>
      <c r="AJ36" s="696"/>
      <c r="AK36" s="696"/>
      <c r="AL36" s="660" t="s">
        <v>124</v>
      </c>
      <c r="AM36" s="661"/>
      <c r="AN36" s="661"/>
      <c r="AO36" s="697"/>
      <c r="AP36" s="221"/>
      <c r="AQ36" s="706" t="s">
        <v>319</v>
      </c>
      <c r="AR36" s="707"/>
      <c r="AS36" s="707"/>
      <c r="AT36" s="707"/>
      <c r="AU36" s="707"/>
      <c r="AV36" s="707"/>
      <c r="AW36" s="707"/>
      <c r="AX36" s="707"/>
      <c r="AY36" s="708"/>
      <c r="AZ36" s="712">
        <v>1513734</v>
      </c>
      <c r="BA36" s="713"/>
      <c r="BB36" s="713"/>
      <c r="BC36" s="713"/>
      <c r="BD36" s="713"/>
      <c r="BE36" s="713"/>
      <c r="BF36" s="714"/>
      <c r="BG36" s="715" t="s">
        <v>320</v>
      </c>
      <c r="BH36" s="716"/>
      <c r="BI36" s="716"/>
      <c r="BJ36" s="716"/>
      <c r="BK36" s="716"/>
      <c r="BL36" s="716"/>
      <c r="BM36" s="716"/>
      <c r="BN36" s="716"/>
      <c r="BO36" s="716"/>
      <c r="BP36" s="716"/>
      <c r="BQ36" s="716"/>
      <c r="BR36" s="716"/>
      <c r="BS36" s="716"/>
      <c r="BT36" s="716"/>
      <c r="BU36" s="717"/>
      <c r="BV36" s="712">
        <v>42871</v>
      </c>
      <c r="BW36" s="713"/>
      <c r="BX36" s="713"/>
      <c r="BY36" s="713"/>
      <c r="BZ36" s="713"/>
      <c r="CA36" s="713"/>
      <c r="CB36" s="714"/>
      <c r="CD36" s="654" t="s">
        <v>321</v>
      </c>
      <c r="CE36" s="655"/>
      <c r="CF36" s="655"/>
      <c r="CG36" s="655"/>
      <c r="CH36" s="655"/>
      <c r="CI36" s="655"/>
      <c r="CJ36" s="655"/>
      <c r="CK36" s="655"/>
      <c r="CL36" s="655"/>
      <c r="CM36" s="655"/>
      <c r="CN36" s="655"/>
      <c r="CO36" s="655"/>
      <c r="CP36" s="655"/>
      <c r="CQ36" s="656"/>
      <c r="CR36" s="657">
        <v>1344748</v>
      </c>
      <c r="CS36" s="658"/>
      <c r="CT36" s="658"/>
      <c r="CU36" s="658"/>
      <c r="CV36" s="658"/>
      <c r="CW36" s="658"/>
      <c r="CX36" s="658"/>
      <c r="CY36" s="659"/>
      <c r="CZ36" s="660">
        <v>18</v>
      </c>
      <c r="DA36" s="672"/>
      <c r="DB36" s="672"/>
      <c r="DC36" s="673"/>
      <c r="DD36" s="663">
        <v>1207281</v>
      </c>
      <c r="DE36" s="658"/>
      <c r="DF36" s="658"/>
      <c r="DG36" s="658"/>
      <c r="DH36" s="658"/>
      <c r="DI36" s="658"/>
      <c r="DJ36" s="658"/>
      <c r="DK36" s="659"/>
      <c r="DL36" s="663">
        <v>854269</v>
      </c>
      <c r="DM36" s="658"/>
      <c r="DN36" s="658"/>
      <c r="DO36" s="658"/>
      <c r="DP36" s="658"/>
      <c r="DQ36" s="658"/>
      <c r="DR36" s="658"/>
      <c r="DS36" s="658"/>
      <c r="DT36" s="658"/>
      <c r="DU36" s="658"/>
      <c r="DV36" s="659"/>
      <c r="DW36" s="660">
        <v>18.899999999999999</v>
      </c>
      <c r="DX36" s="672"/>
      <c r="DY36" s="672"/>
      <c r="DZ36" s="672"/>
      <c r="EA36" s="672"/>
      <c r="EB36" s="672"/>
      <c r="EC36" s="684"/>
    </row>
    <row r="37" spans="2:133" ht="11.25" customHeight="1" x14ac:dyDescent="0.15">
      <c r="B37" s="654" t="s">
        <v>322</v>
      </c>
      <c r="C37" s="655"/>
      <c r="D37" s="655"/>
      <c r="E37" s="655"/>
      <c r="F37" s="655"/>
      <c r="G37" s="655"/>
      <c r="H37" s="655"/>
      <c r="I37" s="655"/>
      <c r="J37" s="655"/>
      <c r="K37" s="655"/>
      <c r="L37" s="655"/>
      <c r="M37" s="655"/>
      <c r="N37" s="655"/>
      <c r="O37" s="655"/>
      <c r="P37" s="655"/>
      <c r="Q37" s="656"/>
      <c r="R37" s="657">
        <v>273858</v>
      </c>
      <c r="S37" s="658"/>
      <c r="T37" s="658"/>
      <c r="U37" s="658"/>
      <c r="V37" s="658"/>
      <c r="W37" s="658"/>
      <c r="X37" s="658"/>
      <c r="Y37" s="659"/>
      <c r="Z37" s="695">
        <v>3.5</v>
      </c>
      <c r="AA37" s="695"/>
      <c r="AB37" s="695"/>
      <c r="AC37" s="695"/>
      <c r="AD37" s="696">
        <v>63</v>
      </c>
      <c r="AE37" s="696"/>
      <c r="AF37" s="696"/>
      <c r="AG37" s="696"/>
      <c r="AH37" s="696"/>
      <c r="AI37" s="696"/>
      <c r="AJ37" s="696"/>
      <c r="AK37" s="696"/>
      <c r="AL37" s="660">
        <v>0</v>
      </c>
      <c r="AM37" s="661"/>
      <c r="AN37" s="661"/>
      <c r="AO37" s="697"/>
      <c r="AQ37" s="690" t="s">
        <v>323</v>
      </c>
      <c r="AR37" s="691"/>
      <c r="AS37" s="691"/>
      <c r="AT37" s="691"/>
      <c r="AU37" s="691"/>
      <c r="AV37" s="691"/>
      <c r="AW37" s="691"/>
      <c r="AX37" s="691"/>
      <c r="AY37" s="692"/>
      <c r="AZ37" s="657">
        <v>512480</v>
      </c>
      <c r="BA37" s="658"/>
      <c r="BB37" s="658"/>
      <c r="BC37" s="658"/>
      <c r="BD37" s="670"/>
      <c r="BE37" s="670"/>
      <c r="BF37" s="693"/>
      <c r="BG37" s="654" t="s">
        <v>324</v>
      </c>
      <c r="BH37" s="655"/>
      <c r="BI37" s="655"/>
      <c r="BJ37" s="655"/>
      <c r="BK37" s="655"/>
      <c r="BL37" s="655"/>
      <c r="BM37" s="655"/>
      <c r="BN37" s="655"/>
      <c r="BO37" s="655"/>
      <c r="BP37" s="655"/>
      <c r="BQ37" s="655"/>
      <c r="BR37" s="655"/>
      <c r="BS37" s="655"/>
      <c r="BT37" s="655"/>
      <c r="BU37" s="656"/>
      <c r="BV37" s="657">
        <v>31725</v>
      </c>
      <c r="BW37" s="658"/>
      <c r="BX37" s="658"/>
      <c r="BY37" s="658"/>
      <c r="BZ37" s="658"/>
      <c r="CA37" s="658"/>
      <c r="CB37" s="694"/>
      <c r="CD37" s="654" t="s">
        <v>325</v>
      </c>
      <c r="CE37" s="655"/>
      <c r="CF37" s="655"/>
      <c r="CG37" s="655"/>
      <c r="CH37" s="655"/>
      <c r="CI37" s="655"/>
      <c r="CJ37" s="655"/>
      <c r="CK37" s="655"/>
      <c r="CL37" s="655"/>
      <c r="CM37" s="655"/>
      <c r="CN37" s="655"/>
      <c r="CO37" s="655"/>
      <c r="CP37" s="655"/>
      <c r="CQ37" s="656"/>
      <c r="CR37" s="657">
        <v>390796</v>
      </c>
      <c r="CS37" s="670"/>
      <c r="CT37" s="670"/>
      <c r="CU37" s="670"/>
      <c r="CV37" s="670"/>
      <c r="CW37" s="670"/>
      <c r="CX37" s="670"/>
      <c r="CY37" s="671"/>
      <c r="CZ37" s="660">
        <v>5.2</v>
      </c>
      <c r="DA37" s="672"/>
      <c r="DB37" s="672"/>
      <c r="DC37" s="673"/>
      <c r="DD37" s="663">
        <v>340331</v>
      </c>
      <c r="DE37" s="670"/>
      <c r="DF37" s="670"/>
      <c r="DG37" s="670"/>
      <c r="DH37" s="670"/>
      <c r="DI37" s="670"/>
      <c r="DJ37" s="670"/>
      <c r="DK37" s="671"/>
      <c r="DL37" s="663">
        <v>302128</v>
      </c>
      <c r="DM37" s="670"/>
      <c r="DN37" s="670"/>
      <c r="DO37" s="670"/>
      <c r="DP37" s="670"/>
      <c r="DQ37" s="670"/>
      <c r="DR37" s="670"/>
      <c r="DS37" s="670"/>
      <c r="DT37" s="670"/>
      <c r="DU37" s="670"/>
      <c r="DV37" s="671"/>
      <c r="DW37" s="660">
        <v>6.7</v>
      </c>
      <c r="DX37" s="672"/>
      <c r="DY37" s="672"/>
      <c r="DZ37" s="672"/>
      <c r="EA37" s="672"/>
      <c r="EB37" s="672"/>
      <c r="EC37" s="684"/>
    </row>
    <row r="38" spans="2:133" ht="11.25" customHeight="1" x14ac:dyDescent="0.15">
      <c r="B38" s="654" t="s">
        <v>326</v>
      </c>
      <c r="C38" s="655"/>
      <c r="D38" s="655"/>
      <c r="E38" s="655"/>
      <c r="F38" s="655"/>
      <c r="G38" s="655"/>
      <c r="H38" s="655"/>
      <c r="I38" s="655"/>
      <c r="J38" s="655"/>
      <c r="K38" s="655"/>
      <c r="L38" s="655"/>
      <c r="M38" s="655"/>
      <c r="N38" s="655"/>
      <c r="O38" s="655"/>
      <c r="P38" s="655"/>
      <c r="Q38" s="656"/>
      <c r="R38" s="657">
        <v>492190</v>
      </c>
      <c r="S38" s="658"/>
      <c r="T38" s="658"/>
      <c r="U38" s="658"/>
      <c r="V38" s="658"/>
      <c r="W38" s="658"/>
      <c r="X38" s="658"/>
      <c r="Y38" s="659"/>
      <c r="Z38" s="695">
        <v>6.4</v>
      </c>
      <c r="AA38" s="695"/>
      <c r="AB38" s="695"/>
      <c r="AC38" s="695"/>
      <c r="AD38" s="696" t="s">
        <v>124</v>
      </c>
      <c r="AE38" s="696"/>
      <c r="AF38" s="696"/>
      <c r="AG38" s="696"/>
      <c r="AH38" s="696"/>
      <c r="AI38" s="696"/>
      <c r="AJ38" s="696"/>
      <c r="AK38" s="696"/>
      <c r="AL38" s="660" t="s">
        <v>124</v>
      </c>
      <c r="AM38" s="661"/>
      <c r="AN38" s="661"/>
      <c r="AO38" s="697"/>
      <c r="AQ38" s="690" t="s">
        <v>327</v>
      </c>
      <c r="AR38" s="691"/>
      <c r="AS38" s="691"/>
      <c r="AT38" s="691"/>
      <c r="AU38" s="691"/>
      <c r="AV38" s="691"/>
      <c r="AW38" s="691"/>
      <c r="AX38" s="691"/>
      <c r="AY38" s="692"/>
      <c r="AZ38" s="657">
        <v>316533</v>
      </c>
      <c r="BA38" s="658"/>
      <c r="BB38" s="658"/>
      <c r="BC38" s="658"/>
      <c r="BD38" s="670"/>
      <c r="BE38" s="670"/>
      <c r="BF38" s="693"/>
      <c r="BG38" s="654" t="s">
        <v>328</v>
      </c>
      <c r="BH38" s="655"/>
      <c r="BI38" s="655"/>
      <c r="BJ38" s="655"/>
      <c r="BK38" s="655"/>
      <c r="BL38" s="655"/>
      <c r="BM38" s="655"/>
      <c r="BN38" s="655"/>
      <c r="BO38" s="655"/>
      <c r="BP38" s="655"/>
      <c r="BQ38" s="655"/>
      <c r="BR38" s="655"/>
      <c r="BS38" s="655"/>
      <c r="BT38" s="655"/>
      <c r="BU38" s="656"/>
      <c r="BV38" s="657">
        <v>1829</v>
      </c>
      <c r="BW38" s="658"/>
      <c r="BX38" s="658"/>
      <c r="BY38" s="658"/>
      <c r="BZ38" s="658"/>
      <c r="CA38" s="658"/>
      <c r="CB38" s="694"/>
      <c r="CD38" s="654" t="s">
        <v>329</v>
      </c>
      <c r="CE38" s="655"/>
      <c r="CF38" s="655"/>
      <c r="CG38" s="655"/>
      <c r="CH38" s="655"/>
      <c r="CI38" s="655"/>
      <c r="CJ38" s="655"/>
      <c r="CK38" s="655"/>
      <c r="CL38" s="655"/>
      <c r="CM38" s="655"/>
      <c r="CN38" s="655"/>
      <c r="CO38" s="655"/>
      <c r="CP38" s="655"/>
      <c r="CQ38" s="656"/>
      <c r="CR38" s="657">
        <v>991254</v>
      </c>
      <c r="CS38" s="658"/>
      <c r="CT38" s="658"/>
      <c r="CU38" s="658"/>
      <c r="CV38" s="658"/>
      <c r="CW38" s="658"/>
      <c r="CX38" s="658"/>
      <c r="CY38" s="659"/>
      <c r="CZ38" s="660">
        <v>13.2</v>
      </c>
      <c r="DA38" s="672"/>
      <c r="DB38" s="672"/>
      <c r="DC38" s="673"/>
      <c r="DD38" s="663">
        <v>863184</v>
      </c>
      <c r="DE38" s="658"/>
      <c r="DF38" s="658"/>
      <c r="DG38" s="658"/>
      <c r="DH38" s="658"/>
      <c r="DI38" s="658"/>
      <c r="DJ38" s="658"/>
      <c r="DK38" s="659"/>
      <c r="DL38" s="663">
        <v>723101</v>
      </c>
      <c r="DM38" s="658"/>
      <c r="DN38" s="658"/>
      <c r="DO38" s="658"/>
      <c r="DP38" s="658"/>
      <c r="DQ38" s="658"/>
      <c r="DR38" s="658"/>
      <c r="DS38" s="658"/>
      <c r="DT38" s="658"/>
      <c r="DU38" s="658"/>
      <c r="DV38" s="659"/>
      <c r="DW38" s="660">
        <v>16</v>
      </c>
      <c r="DX38" s="672"/>
      <c r="DY38" s="672"/>
      <c r="DZ38" s="672"/>
      <c r="EA38" s="672"/>
      <c r="EB38" s="672"/>
      <c r="EC38" s="684"/>
    </row>
    <row r="39" spans="2:133" ht="11.25" customHeight="1" x14ac:dyDescent="0.15">
      <c r="B39" s="654" t="s">
        <v>330</v>
      </c>
      <c r="C39" s="655"/>
      <c r="D39" s="655"/>
      <c r="E39" s="655"/>
      <c r="F39" s="655"/>
      <c r="G39" s="655"/>
      <c r="H39" s="655"/>
      <c r="I39" s="655"/>
      <c r="J39" s="655"/>
      <c r="K39" s="655"/>
      <c r="L39" s="655"/>
      <c r="M39" s="655"/>
      <c r="N39" s="655"/>
      <c r="O39" s="655"/>
      <c r="P39" s="655"/>
      <c r="Q39" s="656"/>
      <c r="R39" s="657" t="s">
        <v>124</v>
      </c>
      <c r="S39" s="658"/>
      <c r="T39" s="658"/>
      <c r="U39" s="658"/>
      <c r="V39" s="658"/>
      <c r="W39" s="658"/>
      <c r="X39" s="658"/>
      <c r="Y39" s="659"/>
      <c r="Z39" s="695" t="s">
        <v>124</v>
      </c>
      <c r="AA39" s="695"/>
      <c r="AB39" s="695"/>
      <c r="AC39" s="695"/>
      <c r="AD39" s="696" t="s">
        <v>124</v>
      </c>
      <c r="AE39" s="696"/>
      <c r="AF39" s="696"/>
      <c r="AG39" s="696"/>
      <c r="AH39" s="696"/>
      <c r="AI39" s="696"/>
      <c r="AJ39" s="696"/>
      <c r="AK39" s="696"/>
      <c r="AL39" s="660" t="s">
        <v>124</v>
      </c>
      <c r="AM39" s="661"/>
      <c r="AN39" s="661"/>
      <c r="AO39" s="697"/>
      <c r="AQ39" s="690" t="s">
        <v>331</v>
      </c>
      <c r="AR39" s="691"/>
      <c r="AS39" s="691"/>
      <c r="AT39" s="691"/>
      <c r="AU39" s="691"/>
      <c r="AV39" s="691"/>
      <c r="AW39" s="691"/>
      <c r="AX39" s="691"/>
      <c r="AY39" s="692"/>
      <c r="AZ39" s="657">
        <v>28253</v>
      </c>
      <c r="BA39" s="658"/>
      <c r="BB39" s="658"/>
      <c r="BC39" s="658"/>
      <c r="BD39" s="670"/>
      <c r="BE39" s="670"/>
      <c r="BF39" s="693"/>
      <c r="BG39" s="654" t="s">
        <v>332</v>
      </c>
      <c r="BH39" s="655"/>
      <c r="BI39" s="655"/>
      <c r="BJ39" s="655"/>
      <c r="BK39" s="655"/>
      <c r="BL39" s="655"/>
      <c r="BM39" s="655"/>
      <c r="BN39" s="655"/>
      <c r="BO39" s="655"/>
      <c r="BP39" s="655"/>
      <c r="BQ39" s="655"/>
      <c r="BR39" s="655"/>
      <c r="BS39" s="655"/>
      <c r="BT39" s="655"/>
      <c r="BU39" s="656"/>
      <c r="BV39" s="657">
        <v>3100</v>
      </c>
      <c r="BW39" s="658"/>
      <c r="BX39" s="658"/>
      <c r="BY39" s="658"/>
      <c r="BZ39" s="658"/>
      <c r="CA39" s="658"/>
      <c r="CB39" s="694"/>
      <c r="CD39" s="654" t="s">
        <v>333</v>
      </c>
      <c r="CE39" s="655"/>
      <c r="CF39" s="655"/>
      <c r="CG39" s="655"/>
      <c r="CH39" s="655"/>
      <c r="CI39" s="655"/>
      <c r="CJ39" s="655"/>
      <c r="CK39" s="655"/>
      <c r="CL39" s="655"/>
      <c r="CM39" s="655"/>
      <c r="CN39" s="655"/>
      <c r="CO39" s="655"/>
      <c r="CP39" s="655"/>
      <c r="CQ39" s="656"/>
      <c r="CR39" s="657">
        <v>24873</v>
      </c>
      <c r="CS39" s="670"/>
      <c r="CT39" s="670"/>
      <c r="CU39" s="670"/>
      <c r="CV39" s="670"/>
      <c r="CW39" s="670"/>
      <c r="CX39" s="670"/>
      <c r="CY39" s="671"/>
      <c r="CZ39" s="660">
        <v>0.3</v>
      </c>
      <c r="DA39" s="672"/>
      <c r="DB39" s="672"/>
      <c r="DC39" s="673"/>
      <c r="DD39" s="663">
        <v>23188</v>
      </c>
      <c r="DE39" s="670"/>
      <c r="DF39" s="670"/>
      <c r="DG39" s="670"/>
      <c r="DH39" s="670"/>
      <c r="DI39" s="670"/>
      <c r="DJ39" s="670"/>
      <c r="DK39" s="671"/>
      <c r="DL39" s="663" t="s">
        <v>124</v>
      </c>
      <c r="DM39" s="670"/>
      <c r="DN39" s="670"/>
      <c r="DO39" s="670"/>
      <c r="DP39" s="670"/>
      <c r="DQ39" s="670"/>
      <c r="DR39" s="670"/>
      <c r="DS39" s="670"/>
      <c r="DT39" s="670"/>
      <c r="DU39" s="670"/>
      <c r="DV39" s="671"/>
      <c r="DW39" s="660" t="s">
        <v>124</v>
      </c>
      <c r="DX39" s="672"/>
      <c r="DY39" s="672"/>
      <c r="DZ39" s="672"/>
      <c r="EA39" s="672"/>
      <c r="EB39" s="672"/>
      <c r="EC39" s="684"/>
    </row>
    <row r="40" spans="2:133" ht="11.25" customHeight="1" x14ac:dyDescent="0.15">
      <c r="B40" s="654" t="s">
        <v>334</v>
      </c>
      <c r="C40" s="655"/>
      <c r="D40" s="655"/>
      <c r="E40" s="655"/>
      <c r="F40" s="655"/>
      <c r="G40" s="655"/>
      <c r="H40" s="655"/>
      <c r="I40" s="655"/>
      <c r="J40" s="655"/>
      <c r="K40" s="655"/>
      <c r="L40" s="655"/>
      <c r="M40" s="655"/>
      <c r="N40" s="655"/>
      <c r="O40" s="655"/>
      <c r="P40" s="655"/>
      <c r="Q40" s="656"/>
      <c r="R40" s="657">
        <v>20390</v>
      </c>
      <c r="S40" s="658"/>
      <c r="T40" s="658"/>
      <c r="U40" s="658"/>
      <c r="V40" s="658"/>
      <c r="W40" s="658"/>
      <c r="X40" s="658"/>
      <c r="Y40" s="659"/>
      <c r="Z40" s="695">
        <v>0.3</v>
      </c>
      <c r="AA40" s="695"/>
      <c r="AB40" s="695"/>
      <c r="AC40" s="695"/>
      <c r="AD40" s="696" t="s">
        <v>124</v>
      </c>
      <c r="AE40" s="696"/>
      <c r="AF40" s="696"/>
      <c r="AG40" s="696"/>
      <c r="AH40" s="696"/>
      <c r="AI40" s="696"/>
      <c r="AJ40" s="696"/>
      <c r="AK40" s="696"/>
      <c r="AL40" s="660" t="s">
        <v>124</v>
      </c>
      <c r="AM40" s="661"/>
      <c r="AN40" s="661"/>
      <c r="AO40" s="697"/>
      <c r="AQ40" s="690" t="s">
        <v>335</v>
      </c>
      <c r="AR40" s="691"/>
      <c r="AS40" s="691"/>
      <c r="AT40" s="691"/>
      <c r="AU40" s="691"/>
      <c r="AV40" s="691"/>
      <c r="AW40" s="691"/>
      <c r="AX40" s="691"/>
      <c r="AY40" s="692"/>
      <c r="AZ40" s="657">
        <v>10000</v>
      </c>
      <c r="BA40" s="658"/>
      <c r="BB40" s="658"/>
      <c r="BC40" s="658"/>
      <c r="BD40" s="670"/>
      <c r="BE40" s="670"/>
      <c r="BF40" s="693"/>
      <c r="BG40" s="698" t="s">
        <v>336</v>
      </c>
      <c r="BH40" s="699"/>
      <c r="BI40" s="699"/>
      <c r="BJ40" s="699"/>
      <c r="BK40" s="699"/>
      <c r="BL40" s="222"/>
      <c r="BM40" s="655" t="s">
        <v>337</v>
      </c>
      <c r="BN40" s="655"/>
      <c r="BO40" s="655"/>
      <c r="BP40" s="655"/>
      <c r="BQ40" s="655"/>
      <c r="BR40" s="655"/>
      <c r="BS40" s="655"/>
      <c r="BT40" s="655"/>
      <c r="BU40" s="656"/>
      <c r="BV40" s="657">
        <v>175</v>
      </c>
      <c r="BW40" s="658"/>
      <c r="BX40" s="658"/>
      <c r="BY40" s="658"/>
      <c r="BZ40" s="658"/>
      <c r="CA40" s="658"/>
      <c r="CB40" s="694"/>
      <c r="CD40" s="654" t="s">
        <v>338</v>
      </c>
      <c r="CE40" s="655"/>
      <c r="CF40" s="655"/>
      <c r="CG40" s="655"/>
      <c r="CH40" s="655"/>
      <c r="CI40" s="655"/>
      <c r="CJ40" s="655"/>
      <c r="CK40" s="655"/>
      <c r="CL40" s="655"/>
      <c r="CM40" s="655"/>
      <c r="CN40" s="655"/>
      <c r="CO40" s="655"/>
      <c r="CP40" s="655"/>
      <c r="CQ40" s="656"/>
      <c r="CR40" s="657">
        <v>19500</v>
      </c>
      <c r="CS40" s="658"/>
      <c r="CT40" s="658"/>
      <c r="CU40" s="658"/>
      <c r="CV40" s="658"/>
      <c r="CW40" s="658"/>
      <c r="CX40" s="658"/>
      <c r="CY40" s="659"/>
      <c r="CZ40" s="660">
        <v>0.3</v>
      </c>
      <c r="DA40" s="672"/>
      <c r="DB40" s="672"/>
      <c r="DC40" s="673"/>
      <c r="DD40" s="663" t="s">
        <v>124</v>
      </c>
      <c r="DE40" s="658"/>
      <c r="DF40" s="658"/>
      <c r="DG40" s="658"/>
      <c r="DH40" s="658"/>
      <c r="DI40" s="658"/>
      <c r="DJ40" s="658"/>
      <c r="DK40" s="659"/>
      <c r="DL40" s="663" t="s">
        <v>124</v>
      </c>
      <c r="DM40" s="658"/>
      <c r="DN40" s="658"/>
      <c r="DO40" s="658"/>
      <c r="DP40" s="658"/>
      <c r="DQ40" s="658"/>
      <c r="DR40" s="658"/>
      <c r="DS40" s="658"/>
      <c r="DT40" s="658"/>
      <c r="DU40" s="658"/>
      <c r="DV40" s="659"/>
      <c r="DW40" s="660" t="s">
        <v>124</v>
      </c>
      <c r="DX40" s="672"/>
      <c r="DY40" s="672"/>
      <c r="DZ40" s="672"/>
      <c r="EA40" s="672"/>
      <c r="EB40" s="672"/>
      <c r="EC40" s="684"/>
    </row>
    <row r="41" spans="2:133" ht="11.25" customHeight="1" x14ac:dyDescent="0.15">
      <c r="B41" s="638" t="s">
        <v>339</v>
      </c>
      <c r="C41" s="639"/>
      <c r="D41" s="639"/>
      <c r="E41" s="639"/>
      <c r="F41" s="639"/>
      <c r="G41" s="639"/>
      <c r="H41" s="639"/>
      <c r="I41" s="639"/>
      <c r="J41" s="639"/>
      <c r="K41" s="639"/>
      <c r="L41" s="639"/>
      <c r="M41" s="639"/>
      <c r="N41" s="639"/>
      <c r="O41" s="639"/>
      <c r="P41" s="639"/>
      <c r="Q41" s="640"/>
      <c r="R41" s="641">
        <v>7717177</v>
      </c>
      <c r="S41" s="682"/>
      <c r="T41" s="682"/>
      <c r="U41" s="682"/>
      <c r="V41" s="682"/>
      <c r="W41" s="682"/>
      <c r="X41" s="682"/>
      <c r="Y41" s="685"/>
      <c r="Z41" s="686">
        <v>100</v>
      </c>
      <c r="AA41" s="686"/>
      <c r="AB41" s="686"/>
      <c r="AC41" s="686"/>
      <c r="AD41" s="687">
        <v>4509727</v>
      </c>
      <c r="AE41" s="687"/>
      <c r="AF41" s="687"/>
      <c r="AG41" s="687"/>
      <c r="AH41" s="687"/>
      <c r="AI41" s="687"/>
      <c r="AJ41" s="687"/>
      <c r="AK41" s="687"/>
      <c r="AL41" s="644">
        <v>100</v>
      </c>
      <c r="AM41" s="688"/>
      <c r="AN41" s="688"/>
      <c r="AO41" s="689"/>
      <c r="AQ41" s="690" t="s">
        <v>340</v>
      </c>
      <c r="AR41" s="691"/>
      <c r="AS41" s="691"/>
      <c r="AT41" s="691"/>
      <c r="AU41" s="691"/>
      <c r="AV41" s="691"/>
      <c r="AW41" s="691"/>
      <c r="AX41" s="691"/>
      <c r="AY41" s="692"/>
      <c r="AZ41" s="657">
        <v>135641</v>
      </c>
      <c r="BA41" s="658"/>
      <c r="BB41" s="658"/>
      <c r="BC41" s="658"/>
      <c r="BD41" s="670"/>
      <c r="BE41" s="670"/>
      <c r="BF41" s="693"/>
      <c r="BG41" s="698"/>
      <c r="BH41" s="699"/>
      <c r="BI41" s="699"/>
      <c r="BJ41" s="699"/>
      <c r="BK41" s="699"/>
      <c r="BL41" s="222"/>
      <c r="BM41" s="655" t="s">
        <v>341</v>
      </c>
      <c r="BN41" s="655"/>
      <c r="BO41" s="655"/>
      <c r="BP41" s="655"/>
      <c r="BQ41" s="655"/>
      <c r="BR41" s="655"/>
      <c r="BS41" s="655"/>
      <c r="BT41" s="655"/>
      <c r="BU41" s="656"/>
      <c r="BV41" s="657" t="s">
        <v>124</v>
      </c>
      <c r="BW41" s="658"/>
      <c r="BX41" s="658"/>
      <c r="BY41" s="658"/>
      <c r="BZ41" s="658"/>
      <c r="CA41" s="658"/>
      <c r="CB41" s="694"/>
      <c r="CD41" s="654" t="s">
        <v>342</v>
      </c>
      <c r="CE41" s="655"/>
      <c r="CF41" s="655"/>
      <c r="CG41" s="655"/>
      <c r="CH41" s="655"/>
      <c r="CI41" s="655"/>
      <c r="CJ41" s="655"/>
      <c r="CK41" s="655"/>
      <c r="CL41" s="655"/>
      <c r="CM41" s="655"/>
      <c r="CN41" s="655"/>
      <c r="CO41" s="655"/>
      <c r="CP41" s="655"/>
      <c r="CQ41" s="656"/>
      <c r="CR41" s="657" t="s">
        <v>124</v>
      </c>
      <c r="CS41" s="670"/>
      <c r="CT41" s="670"/>
      <c r="CU41" s="670"/>
      <c r="CV41" s="670"/>
      <c r="CW41" s="670"/>
      <c r="CX41" s="670"/>
      <c r="CY41" s="671"/>
      <c r="CZ41" s="660" t="s">
        <v>124</v>
      </c>
      <c r="DA41" s="672"/>
      <c r="DB41" s="672"/>
      <c r="DC41" s="673"/>
      <c r="DD41" s="663" t="s">
        <v>124</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343</v>
      </c>
      <c r="AR42" s="703"/>
      <c r="AS42" s="703"/>
      <c r="AT42" s="703"/>
      <c r="AU42" s="703"/>
      <c r="AV42" s="703"/>
      <c r="AW42" s="703"/>
      <c r="AX42" s="703"/>
      <c r="AY42" s="704"/>
      <c r="AZ42" s="641">
        <v>510827</v>
      </c>
      <c r="BA42" s="682"/>
      <c r="BB42" s="682"/>
      <c r="BC42" s="682"/>
      <c r="BD42" s="642"/>
      <c r="BE42" s="642"/>
      <c r="BF42" s="705"/>
      <c r="BG42" s="700"/>
      <c r="BH42" s="701"/>
      <c r="BI42" s="701"/>
      <c r="BJ42" s="701"/>
      <c r="BK42" s="701"/>
      <c r="BL42" s="223"/>
      <c r="BM42" s="639" t="s">
        <v>344</v>
      </c>
      <c r="BN42" s="639"/>
      <c r="BO42" s="639"/>
      <c r="BP42" s="639"/>
      <c r="BQ42" s="639"/>
      <c r="BR42" s="639"/>
      <c r="BS42" s="639"/>
      <c r="BT42" s="639"/>
      <c r="BU42" s="640"/>
      <c r="BV42" s="641">
        <v>351</v>
      </c>
      <c r="BW42" s="682"/>
      <c r="BX42" s="682"/>
      <c r="BY42" s="682"/>
      <c r="BZ42" s="682"/>
      <c r="CA42" s="682"/>
      <c r="CB42" s="683"/>
      <c r="CD42" s="654" t="s">
        <v>345</v>
      </c>
      <c r="CE42" s="655"/>
      <c r="CF42" s="655"/>
      <c r="CG42" s="655"/>
      <c r="CH42" s="655"/>
      <c r="CI42" s="655"/>
      <c r="CJ42" s="655"/>
      <c r="CK42" s="655"/>
      <c r="CL42" s="655"/>
      <c r="CM42" s="655"/>
      <c r="CN42" s="655"/>
      <c r="CO42" s="655"/>
      <c r="CP42" s="655"/>
      <c r="CQ42" s="656"/>
      <c r="CR42" s="657">
        <v>654573</v>
      </c>
      <c r="CS42" s="670"/>
      <c r="CT42" s="670"/>
      <c r="CU42" s="670"/>
      <c r="CV42" s="670"/>
      <c r="CW42" s="670"/>
      <c r="CX42" s="670"/>
      <c r="CY42" s="671"/>
      <c r="CZ42" s="660">
        <v>8.6999999999999993</v>
      </c>
      <c r="DA42" s="672"/>
      <c r="DB42" s="672"/>
      <c r="DC42" s="673"/>
      <c r="DD42" s="663">
        <v>103691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3" t="s">
        <v>346</v>
      </c>
      <c r="CD43" s="654" t="s">
        <v>347</v>
      </c>
      <c r="CE43" s="655"/>
      <c r="CF43" s="655"/>
      <c r="CG43" s="655"/>
      <c r="CH43" s="655"/>
      <c r="CI43" s="655"/>
      <c r="CJ43" s="655"/>
      <c r="CK43" s="655"/>
      <c r="CL43" s="655"/>
      <c r="CM43" s="655"/>
      <c r="CN43" s="655"/>
      <c r="CO43" s="655"/>
      <c r="CP43" s="655"/>
      <c r="CQ43" s="656"/>
      <c r="CR43" s="657">
        <v>51817</v>
      </c>
      <c r="CS43" s="670"/>
      <c r="CT43" s="670"/>
      <c r="CU43" s="670"/>
      <c r="CV43" s="670"/>
      <c r="CW43" s="670"/>
      <c r="CX43" s="670"/>
      <c r="CY43" s="671"/>
      <c r="CZ43" s="660">
        <v>0.7</v>
      </c>
      <c r="DA43" s="672"/>
      <c r="DB43" s="672"/>
      <c r="DC43" s="673"/>
      <c r="DD43" s="663">
        <v>51817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348</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296</v>
      </c>
      <c r="CE44" s="677"/>
      <c r="CF44" s="654" t="s">
        <v>349</v>
      </c>
      <c r="CG44" s="655"/>
      <c r="CH44" s="655"/>
      <c r="CI44" s="655"/>
      <c r="CJ44" s="655"/>
      <c r="CK44" s="655"/>
      <c r="CL44" s="655"/>
      <c r="CM44" s="655"/>
      <c r="CN44" s="655"/>
      <c r="CO44" s="655"/>
      <c r="CP44" s="655"/>
      <c r="CQ44" s="656"/>
      <c r="CR44" s="657">
        <v>654451</v>
      </c>
      <c r="CS44" s="658"/>
      <c r="CT44" s="658"/>
      <c r="CU44" s="658"/>
      <c r="CV44" s="658"/>
      <c r="CW44" s="658"/>
      <c r="CX44" s="658"/>
      <c r="CY44" s="659"/>
      <c r="CZ44" s="660">
        <v>8.6999999999999993</v>
      </c>
      <c r="DA44" s="661"/>
      <c r="DB44" s="661"/>
      <c r="DC44" s="662"/>
      <c r="DD44" s="663">
        <v>103569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350</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351</v>
      </c>
      <c r="CG45" s="655"/>
      <c r="CH45" s="655"/>
      <c r="CI45" s="655"/>
      <c r="CJ45" s="655"/>
      <c r="CK45" s="655"/>
      <c r="CL45" s="655"/>
      <c r="CM45" s="655"/>
      <c r="CN45" s="655"/>
      <c r="CO45" s="655"/>
      <c r="CP45" s="655"/>
      <c r="CQ45" s="656"/>
      <c r="CR45" s="657">
        <v>141193</v>
      </c>
      <c r="CS45" s="670"/>
      <c r="CT45" s="670"/>
      <c r="CU45" s="670"/>
      <c r="CV45" s="670"/>
      <c r="CW45" s="670"/>
      <c r="CX45" s="670"/>
      <c r="CY45" s="671"/>
      <c r="CZ45" s="660">
        <v>1.9</v>
      </c>
      <c r="DA45" s="672"/>
      <c r="DB45" s="672"/>
      <c r="DC45" s="673"/>
      <c r="DD45" s="663">
        <v>1275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4"/>
      <c r="CD46" s="678"/>
      <c r="CE46" s="679"/>
      <c r="CF46" s="654" t="s">
        <v>352</v>
      </c>
      <c r="CG46" s="655"/>
      <c r="CH46" s="655"/>
      <c r="CI46" s="655"/>
      <c r="CJ46" s="655"/>
      <c r="CK46" s="655"/>
      <c r="CL46" s="655"/>
      <c r="CM46" s="655"/>
      <c r="CN46" s="655"/>
      <c r="CO46" s="655"/>
      <c r="CP46" s="655"/>
      <c r="CQ46" s="656"/>
      <c r="CR46" s="657">
        <v>471288</v>
      </c>
      <c r="CS46" s="658"/>
      <c r="CT46" s="658"/>
      <c r="CU46" s="658"/>
      <c r="CV46" s="658"/>
      <c r="CW46" s="658"/>
      <c r="CX46" s="658"/>
      <c r="CY46" s="659"/>
      <c r="CZ46" s="660">
        <v>6.3</v>
      </c>
      <c r="DA46" s="661"/>
      <c r="DB46" s="661"/>
      <c r="DC46" s="662"/>
      <c r="DD46" s="663">
        <v>95559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4"/>
      <c r="CD47" s="678"/>
      <c r="CE47" s="679"/>
      <c r="CF47" s="654" t="s">
        <v>353</v>
      </c>
      <c r="CG47" s="655"/>
      <c r="CH47" s="655"/>
      <c r="CI47" s="655"/>
      <c r="CJ47" s="655"/>
      <c r="CK47" s="655"/>
      <c r="CL47" s="655"/>
      <c r="CM47" s="655"/>
      <c r="CN47" s="655"/>
      <c r="CO47" s="655"/>
      <c r="CP47" s="655"/>
      <c r="CQ47" s="656"/>
      <c r="CR47" s="657">
        <v>122</v>
      </c>
      <c r="CS47" s="670"/>
      <c r="CT47" s="670"/>
      <c r="CU47" s="670"/>
      <c r="CV47" s="670"/>
      <c r="CW47" s="670"/>
      <c r="CX47" s="670"/>
      <c r="CY47" s="671"/>
      <c r="CZ47" s="660">
        <v>0</v>
      </c>
      <c r="DA47" s="672"/>
      <c r="DB47" s="672"/>
      <c r="DC47" s="673"/>
      <c r="DD47" s="663">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4"/>
      <c r="CD48" s="680"/>
      <c r="CE48" s="681"/>
      <c r="CF48" s="654" t="s">
        <v>354</v>
      </c>
      <c r="CG48" s="655"/>
      <c r="CH48" s="655"/>
      <c r="CI48" s="655"/>
      <c r="CJ48" s="655"/>
      <c r="CK48" s="655"/>
      <c r="CL48" s="655"/>
      <c r="CM48" s="655"/>
      <c r="CN48" s="655"/>
      <c r="CO48" s="655"/>
      <c r="CP48" s="655"/>
      <c r="CQ48" s="656"/>
      <c r="CR48" s="657" t="s">
        <v>124</v>
      </c>
      <c r="CS48" s="658"/>
      <c r="CT48" s="658"/>
      <c r="CU48" s="658"/>
      <c r="CV48" s="658"/>
      <c r="CW48" s="658"/>
      <c r="CX48" s="658"/>
      <c r="CY48" s="659"/>
      <c r="CZ48" s="660" t="s">
        <v>124</v>
      </c>
      <c r="DA48" s="661"/>
      <c r="DB48" s="661"/>
      <c r="DC48" s="662"/>
      <c r="DD48" s="663" t="s">
        <v>124</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4"/>
      <c r="CD49" s="638" t="s">
        <v>355</v>
      </c>
      <c r="CE49" s="639"/>
      <c r="CF49" s="639"/>
      <c r="CG49" s="639"/>
      <c r="CH49" s="639"/>
      <c r="CI49" s="639"/>
      <c r="CJ49" s="639"/>
      <c r="CK49" s="639"/>
      <c r="CL49" s="639"/>
      <c r="CM49" s="639"/>
      <c r="CN49" s="639"/>
      <c r="CO49" s="639"/>
      <c r="CP49" s="639"/>
      <c r="CQ49" s="640"/>
      <c r="CR49" s="641">
        <v>7482144</v>
      </c>
      <c r="CS49" s="642"/>
      <c r="CT49" s="642"/>
      <c r="CU49" s="642"/>
      <c r="CV49" s="642"/>
      <c r="CW49" s="642"/>
      <c r="CX49" s="642"/>
      <c r="CY49" s="643"/>
      <c r="CZ49" s="644">
        <v>100</v>
      </c>
      <c r="DA49" s="645"/>
      <c r="DB49" s="645"/>
      <c r="DC49" s="646"/>
      <c r="DD49" s="647">
        <v>5251482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GNZ/pxFBo3at3GZJuwwk7Iv7VKTOLckkvBb/w0erl38AdZL0bAGXqLKlLg5aXBQXPuoeqVDMQFQ4L/nG8BQwSg==" saltValue="S/0ewOrbLd+TZ1eB89kV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I22" sqref="BI22"/>
    </sheetView>
  </sheetViews>
  <sheetFormatPr defaultColWidth="0" defaultRowHeight="13.5" zeroHeight="1" x14ac:dyDescent="0.15"/>
  <cols>
    <col min="1" max="130" width="2.75" style="230" customWidth="1"/>
    <col min="131" max="131" width="1.625" style="230" customWidth="1"/>
    <col min="132" max="16384" width="9" style="230" hidden="1"/>
  </cols>
  <sheetData>
    <row r="1" spans="1:131" ht="11.25" customHeight="1" thickBot="1" x14ac:dyDescent="0.2">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
      <c r="A2" s="1126" t="s">
        <v>356</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1127" t="s">
        <v>357</v>
      </c>
      <c r="DK2" s="1128"/>
      <c r="DL2" s="1128"/>
      <c r="DM2" s="1128"/>
      <c r="DN2" s="1128"/>
      <c r="DO2" s="1129"/>
      <c r="DP2" s="227"/>
      <c r="DQ2" s="1127" t="s">
        <v>358</v>
      </c>
      <c r="DR2" s="1128"/>
      <c r="DS2" s="1128"/>
      <c r="DT2" s="1128"/>
      <c r="DU2" s="1128"/>
      <c r="DV2" s="1128"/>
      <c r="DW2" s="1128"/>
      <c r="DX2" s="1128"/>
      <c r="DY2" s="1128"/>
      <c r="DZ2" s="1129"/>
      <c r="EA2" s="229"/>
    </row>
    <row r="3" spans="1:131" ht="11.25" customHeight="1" x14ac:dyDescent="0.15">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
      <c r="A4" s="1095" t="s">
        <v>359</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1"/>
      <c r="BA4" s="231"/>
      <c r="BB4" s="231"/>
      <c r="BC4" s="231"/>
      <c r="BD4" s="231"/>
      <c r="BE4" s="232"/>
      <c r="BF4" s="232"/>
      <c r="BG4" s="232"/>
      <c r="BH4" s="232"/>
      <c r="BI4" s="232"/>
      <c r="BJ4" s="232"/>
      <c r="BK4" s="232"/>
      <c r="BL4" s="232"/>
      <c r="BM4" s="232"/>
      <c r="BN4" s="232"/>
      <c r="BO4" s="232"/>
      <c r="BP4" s="232"/>
      <c r="BQ4" s="766" t="s">
        <v>360</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3"/>
    </row>
    <row r="5" spans="1:131" s="234" customFormat="1" ht="26.25" customHeight="1" x14ac:dyDescent="0.15">
      <c r="A5" s="1031" t="s">
        <v>361</v>
      </c>
      <c r="B5" s="1032"/>
      <c r="C5" s="1032"/>
      <c r="D5" s="1032"/>
      <c r="E5" s="1032"/>
      <c r="F5" s="1032"/>
      <c r="G5" s="1032"/>
      <c r="H5" s="1032"/>
      <c r="I5" s="1032"/>
      <c r="J5" s="1032"/>
      <c r="K5" s="1032"/>
      <c r="L5" s="1032"/>
      <c r="M5" s="1032"/>
      <c r="N5" s="1032"/>
      <c r="O5" s="1032"/>
      <c r="P5" s="1033"/>
      <c r="Q5" s="1037" t="s">
        <v>362</v>
      </c>
      <c r="R5" s="1038"/>
      <c r="S5" s="1038"/>
      <c r="T5" s="1038"/>
      <c r="U5" s="1039"/>
      <c r="V5" s="1037" t="s">
        <v>363</v>
      </c>
      <c r="W5" s="1038"/>
      <c r="X5" s="1038"/>
      <c r="Y5" s="1038"/>
      <c r="Z5" s="1039"/>
      <c r="AA5" s="1037" t="s">
        <v>364</v>
      </c>
      <c r="AB5" s="1038"/>
      <c r="AC5" s="1038"/>
      <c r="AD5" s="1038"/>
      <c r="AE5" s="1038"/>
      <c r="AF5" s="1130" t="s">
        <v>365</v>
      </c>
      <c r="AG5" s="1038"/>
      <c r="AH5" s="1038"/>
      <c r="AI5" s="1038"/>
      <c r="AJ5" s="1051"/>
      <c r="AK5" s="1038" t="s">
        <v>366</v>
      </c>
      <c r="AL5" s="1038"/>
      <c r="AM5" s="1038"/>
      <c r="AN5" s="1038"/>
      <c r="AO5" s="1039"/>
      <c r="AP5" s="1037" t="s">
        <v>367</v>
      </c>
      <c r="AQ5" s="1038"/>
      <c r="AR5" s="1038"/>
      <c r="AS5" s="1038"/>
      <c r="AT5" s="1039"/>
      <c r="AU5" s="1037" t="s">
        <v>368</v>
      </c>
      <c r="AV5" s="1038"/>
      <c r="AW5" s="1038"/>
      <c r="AX5" s="1038"/>
      <c r="AY5" s="1051"/>
      <c r="AZ5" s="231"/>
      <c r="BA5" s="231"/>
      <c r="BB5" s="231"/>
      <c r="BC5" s="231"/>
      <c r="BD5" s="231"/>
      <c r="BE5" s="232"/>
      <c r="BF5" s="232"/>
      <c r="BG5" s="232"/>
      <c r="BH5" s="232"/>
      <c r="BI5" s="232"/>
      <c r="BJ5" s="232"/>
      <c r="BK5" s="232"/>
      <c r="BL5" s="232"/>
      <c r="BM5" s="232"/>
      <c r="BN5" s="232"/>
      <c r="BO5" s="232"/>
      <c r="BP5" s="232"/>
      <c r="BQ5" s="1031" t="s">
        <v>369</v>
      </c>
      <c r="BR5" s="1032"/>
      <c r="BS5" s="1032"/>
      <c r="BT5" s="1032"/>
      <c r="BU5" s="1032"/>
      <c r="BV5" s="1032"/>
      <c r="BW5" s="1032"/>
      <c r="BX5" s="1032"/>
      <c r="BY5" s="1032"/>
      <c r="BZ5" s="1032"/>
      <c r="CA5" s="1032"/>
      <c r="CB5" s="1032"/>
      <c r="CC5" s="1032"/>
      <c r="CD5" s="1032"/>
      <c r="CE5" s="1032"/>
      <c r="CF5" s="1032"/>
      <c r="CG5" s="1033"/>
      <c r="CH5" s="1037" t="s">
        <v>370</v>
      </c>
      <c r="CI5" s="1038"/>
      <c r="CJ5" s="1038"/>
      <c r="CK5" s="1038"/>
      <c r="CL5" s="1039"/>
      <c r="CM5" s="1037" t="s">
        <v>371</v>
      </c>
      <c r="CN5" s="1038"/>
      <c r="CO5" s="1038"/>
      <c r="CP5" s="1038"/>
      <c r="CQ5" s="1039"/>
      <c r="CR5" s="1037" t="s">
        <v>372</v>
      </c>
      <c r="CS5" s="1038"/>
      <c r="CT5" s="1038"/>
      <c r="CU5" s="1038"/>
      <c r="CV5" s="1039"/>
      <c r="CW5" s="1037" t="s">
        <v>373</v>
      </c>
      <c r="CX5" s="1038"/>
      <c r="CY5" s="1038"/>
      <c r="CZ5" s="1038"/>
      <c r="DA5" s="1039"/>
      <c r="DB5" s="1037" t="s">
        <v>374</v>
      </c>
      <c r="DC5" s="1038"/>
      <c r="DD5" s="1038"/>
      <c r="DE5" s="1038"/>
      <c r="DF5" s="1039"/>
      <c r="DG5" s="1120" t="s">
        <v>375</v>
      </c>
      <c r="DH5" s="1121"/>
      <c r="DI5" s="1121"/>
      <c r="DJ5" s="1121"/>
      <c r="DK5" s="1122"/>
      <c r="DL5" s="1120" t="s">
        <v>376</v>
      </c>
      <c r="DM5" s="1121"/>
      <c r="DN5" s="1121"/>
      <c r="DO5" s="1121"/>
      <c r="DP5" s="1122"/>
      <c r="DQ5" s="1037" t="s">
        <v>377</v>
      </c>
      <c r="DR5" s="1038"/>
      <c r="DS5" s="1038"/>
      <c r="DT5" s="1038"/>
      <c r="DU5" s="1039"/>
      <c r="DV5" s="1037" t="s">
        <v>368</v>
      </c>
      <c r="DW5" s="1038"/>
      <c r="DX5" s="1038"/>
      <c r="DY5" s="1038"/>
      <c r="DZ5" s="1051"/>
      <c r="EA5" s="233"/>
    </row>
    <row r="6" spans="1:131" s="234"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1"/>
      <c r="BA6" s="231"/>
      <c r="BB6" s="231"/>
      <c r="BC6" s="231"/>
      <c r="BD6" s="231"/>
      <c r="BE6" s="232"/>
      <c r="BF6" s="232"/>
      <c r="BG6" s="232"/>
      <c r="BH6" s="232"/>
      <c r="BI6" s="232"/>
      <c r="BJ6" s="232"/>
      <c r="BK6" s="232"/>
      <c r="BL6" s="232"/>
      <c r="BM6" s="232"/>
      <c r="BN6" s="232"/>
      <c r="BO6" s="232"/>
      <c r="BP6" s="232"/>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3"/>
    </row>
    <row r="7" spans="1:131" s="234" customFormat="1" ht="26.25" customHeight="1" thickTop="1" x14ac:dyDescent="0.15">
      <c r="A7" s="235">
        <v>1</v>
      </c>
      <c r="B7" s="1083" t="s">
        <v>378</v>
      </c>
      <c r="C7" s="1084"/>
      <c r="D7" s="1084"/>
      <c r="E7" s="1084"/>
      <c r="F7" s="1084"/>
      <c r="G7" s="1084"/>
      <c r="H7" s="1084"/>
      <c r="I7" s="1084"/>
      <c r="J7" s="1084"/>
      <c r="K7" s="1084"/>
      <c r="L7" s="1084"/>
      <c r="M7" s="1084"/>
      <c r="N7" s="1084"/>
      <c r="O7" s="1084"/>
      <c r="P7" s="1085"/>
      <c r="Q7" s="1138">
        <v>7717</v>
      </c>
      <c r="R7" s="1139"/>
      <c r="S7" s="1139"/>
      <c r="T7" s="1139"/>
      <c r="U7" s="1139"/>
      <c r="V7" s="1139">
        <v>7482</v>
      </c>
      <c r="W7" s="1139"/>
      <c r="X7" s="1139"/>
      <c r="Y7" s="1139"/>
      <c r="Z7" s="1139"/>
      <c r="AA7" s="1139">
        <v>235</v>
      </c>
      <c r="AB7" s="1139"/>
      <c r="AC7" s="1139"/>
      <c r="AD7" s="1139"/>
      <c r="AE7" s="1140"/>
      <c r="AF7" s="1141">
        <v>199</v>
      </c>
      <c r="AG7" s="1142"/>
      <c r="AH7" s="1142"/>
      <c r="AI7" s="1142"/>
      <c r="AJ7" s="1143"/>
      <c r="AK7" s="1144">
        <v>144</v>
      </c>
      <c r="AL7" s="1145"/>
      <c r="AM7" s="1145"/>
      <c r="AN7" s="1145"/>
      <c r="AO7" s="1145"/>
      <c r="AP7" s="1145">
        <v>7818</v>
      </c>
      <c r="AQ7" s="1145"/>
      <c r="AR7" s="1145"/>
      <c r="AS7" s="1145"/>
      <c r="AT7" s="1145"/>
      <c r="AU7" s="1146"/>
      <c r="AV7" s="1146"/>
      <c r="AW7" s="1146"/>
      <c r="AX7" s="1146"/>
      <c r="AY7" s="1147"/>
      <c r="AZ7" s="231"/>
      <c r="BA7" s="231"/>
      <c r="BB7" s="231"/>
      <c r="BC7" s="231"/>
      <c r="BD7" s="231"/>
      <c r="BE7" s="232"/>
      <c r="BF7" s="232"/>
      <c r="BG7" s="232"/>
      <c r="BH7" s="232"/>
      <c r="BI7" s="232"/>
      <c r="BJ7" s="232"/>
      <c r="BK7" s="232"/>
      <c r="BL7" s="232"/>
      <c r="BM7" s="232"/>
      <c r="BN7" s="232"/>
      <c r="BO7" s="232"/>
      <c r="BP7" s="232"/>
      <c r="BQ7" s="235">
        <v>1</v>
      </c>
      <c r="BR7" s="236"/>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3"/>
    </row>
    <row r="8" spans="1:131" s="234" customFormat="1" ht="26.25" customHeight="1" x14ac:dyDescent="0.15">
      <c r="A8" s="237">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1"/>
      <c r="BA8" s="231"/>
      <c r="BB8" s="231"/>
      <c r="BC8" s="231"/>
      <c r="BD8" s="231"/>
      <c r="BE8" s="232"/>
      <c r="BF8" s="232"/>
      <c r="BG8" s="232"/>
      <c r="BH8" s="232"/>
      <c r="BI8" s="232"/>
      <c r="BJ8" s="232"/>
      <c r="BK8" s="232"/>
      <c r="BL8" s="232"/>
      <c r="BM8" s="232"/>
      <c r="BN8" s="232"/>
      <c r="BO8" s="232"/>
      <c r="BP8" s="232"/>
      <c r="BQ8" s="237">
        <v>2</v>
      </c>
      <c r="BR8" s="238"/>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3"/>
    </row>
    <row r="9" spans="1:131" s="234" customFormat="1" ht="26.25" customHeight="1" x14ac:dyDescent="0.15">
      <c r="A9" s="237">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1"/>
      <c r="BA9" s="231"/>
      <c r="BB9" s="231"/>
      <c r="BC9" s="231"/>
      <c r="BD9" s="231"/>
      <c r="BE9" s="232"/>
      <c r="BF9" s="232"/>
      <c r="BG9" s="232"/>
      <c r="BH9" s="232"/>
      <c r="BI9" s="232"/>
      <c r="BJ9" s="232"/>
      <c r="BK9" s="232"/>
      <c r="BL9" s="232"/>
      <c r="BM9" s="232"/>
      <c r="BN9" s="232"/>
      <c r="BO9" s="232"/>
      <c r="BP9" s="232"/>
      <c r="BQ9" s="237">
        <v>3</v>
      </c>
      <c r="BR9" s="238"/>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3"/>
    </row>
    <row r="10" spans="1:131" s="234" customFormat="1" ht="26.25" customHeight="1" x14ac:dyDescent="0.15">
      <c r="A10" s="237">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1"/>
      <c r="BA10" s="231"/>
      <c r="BB10" s="231"/>
      <c r="BC10" s="231"/>
      <c r="BD10" s="231"/>
      <c r="BE10" s="232"/>
      <c r="BF10" s="232"/>
      <c r="BG10" s="232"/>
      <c r="BH10" s="232"/>
      <c r="BI10" s="232"/>
      <c r="BJ10" s="232"/>
      <c r="BK10" s="232"/>
      <c r="BL10" s="232"/>
      <c r="BM10" s="232"/>
      <c r="BN10" s="232"/>
      <c r="BO10" s="232"/>
      <c r="BP10" s="232"/>
      <c r="BQ10" s="237">
        <v>4</v>
      </c>
      <c r="BR10" s="238"/>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3"/>
    </row>
    <row r="11" spans="1:131" s="234" customFormat="1" ht="26.25" customHeight="1" x14ac:dyDescent="0.15">
      <c r="A11" s="237">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1"/>
      <c r="BA11" s="231"/>
      <c r="BB11" s="231"/>
      <c r="BC11" s="231"/>
      <c r="BD11" s="231"/>
      <c r="BE11" s="232"/>
      <c r="BF11" s="232"/>
      <c r="BG11" s="232"/>
      <c r="BH11" s="232"/>
      <c r="BI11" s="232"/>
      <c r="BJ11" s="232"/>
      <c r="BK11" s="232"/>
      <c r="BL11" s="232"/>
      <c r="BM11" s="232"/>
      <c r="BN11" s="232"/>
      <c r="BO11" s="232"/>
      <c r="BP11" s="232"/>
      <c r="BQ11" s="237">
        <v>5</v>
      </c>
      <c r="BR11" s="238"/>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3"/>
    </row>
    <row r="12" spans="1:131" s="234" customFormat="1" ht="26.25" customHeight="1" x14ac:dyDescent="0.15">
      <c r="A12" s="237">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1"/>
      <c r="BA12" s="231"/>
      <c r="BB12" s="231"/>
      <c r="BC12" s="231"/>
      <c r="BD12" s="231"/>
      <c r="BE12" s="232"/>
      <c r="BF12" s="232"/>
      <c r="BG12" s="232"/>
      <c r="BH12" s="232"/>
      <c r="BI12" s="232"/>
      <c r="BJ12" s="232"/>
      <c r="BK12" s="232"/>
      <c r="BL12" s="232"/>
      <c r="BM12" s="232"/>
      <c r="BN12" s="232"/>
      <c r="BO12" s="232"/>
      <c r="BP12" s="232"/>
      <c r="BQ12" s="237">
        <v>6</v>
      </c>
      <c r="BR12" s="238"/>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3"/>
    </row>
    <row r="13" spans="1:131" s="234" customFormat="1" ht="26.25" customHeight="1" x14ac:dyDescent="0.15">
      <c r="A13" s="237">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1"/>
      <c r="BA13" s="231"/>
      <c r="BB13" s="231"/>
      <c r="BC13" s="231"/>
      <c r="BD13" s="231"/>
      <c r="BE13" s="232"/>
      <c r="BF13" s="232"/>
      <c r="BG13" s="232"/>
      <c r="BH13" s="232"/>
      <c r="BI13" s="232"/>
      <c r="BJ13" s="232"/>
      <c r="BK13" s="232"/>
      <c r="BL13" s="232"/>
      <c r="BM13" s="232"/>
      <c r="BN13" s="232"/>
      <c r="BO13" s="232"/>
      <c r="BP13" s="232"/>
      <c r="BQ13" s="237">
        <v>7</v>
      </c>
      <c r="BR13" s="238"/>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3"/>
    </row>
    <row r="14" spans="1:131" s="234" customFormat="1" ht="26.25" customHeight="1" x14ac:dyDescent="0.15">
      <c r="A14" s="237">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1"/>
      <c r="BA14" s="231"/>
      <c r="BB14" s="231"/>
      <c r="BC14" s="231"/>
      <c r="BD14" s="231"/>
      <c r="BE14" s="232"/>
      <c r="BF14" s="232"/>
      <c r="BG14" s="232"/>
      <c r="BH14" s="232"/>
      <c r="BI14" s="232"/>
      <c r="BJ14" s="232"/>
      <c r="BK14" s="232"/>
      <c r="BL14" s="232"/>
      <c r="BM14" s="232"/>
      <c r="BN14" s="232"/>
      <c r="BO14" s="232"/>
      <c r="BP14" s="232"/>
      <c r="BQ14" s="237">
        <v>8</v>
      </c>
      <c r="BR14" s="238"/>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3"/>
    </row>
    <row r="15" spans="1:131" s="234" customFormat="1" ht="26.25" customHeight="1" x14ac:dyDescent="0.15">
      <c r="A15" s="237">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1"/>
      <c r="BA15" s="231"/>
      <c r="BB15" s="231"/>
      <c r="BC15" s="231"/>
      <c r="BD15" s="231"/>
      <c r="BE15" s="232"/>
      <c r="BF15" s="232"/>
      <c r="BG15" s="232"/>
      <c r="BH15" s="232"/>
      <c r="BI15" s="232"/>
      <c r="BJ15" s="232"/>
      <c r="BK15" s="232"/>
      <c r="BL15" s="232"/>
      <c r="BM15" s="232"/>
      <c r="BN15" s="232"/>
      <c r="BO15" s="232"/>
      <c r="BP15" s="232"/>
      <c r="BQ15" s="237">
        <v>9</v>
      </c>
      <c r="BR15" s="238"/>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3"/>
    </row>
    <row r="16" spans="1:131" s="234" customFormat="1" ht="26.25" customHeight="1" x14ac:dyDescent="0.15">
      <c r="A16" s="237">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1"/>
      <c r="BA16" s="231"/>
      <c r="BB16" s="231"/>
      <c r="BC16" s="231"/>
      <c r="BD16" s="231"/>
      <c r="BE16" s="232"/>
      <c r="BF16" s="232"/>
      <c r="BG16" s="232"/>
      <c r="BH16" s="232"/>
      <c r="BI16" s="232"/>
      <c r="BJ16" s="232"/>
      <c r="BK16" s="232"/>
      <c r="BL16" s="232"/>
      <c r="BM16" s="232"/>
      <c r="BN16" s="232"/>
      <c r="BO16" s="232"/>
      <c r="BP16" s="232"/>
      <c r="BQ16" s="237">
        <v>10</v>
      </c>
      <c r="BR16" s="238"/>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3"/>
    </row>
    <row r="17" spans="1:131" s="234" customFormat="1" ht="26.25" customHeight="1" x14ac:dyDescent="0.15">
      <c r="A17" s="237">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1"/>
      <c r="BA17" s="231"/>
      <c r="BB17" s="231"/>
      <c r="BC17" s="231"/>
      <c r="BD17" s="231"/>
      <c r="BE17" s="232"/>
      <c r="BF17" s="232"/>
      <c r="BG17" s="232"/>
      <c r="BH17" s="232"/>
      <c r="BI17" s="232"/>
      <c r="BJ17" s="232"/>
      <c r="BK17" s="232"/>
      <c r="BL17" s="232"/>
      <c r="BM17" s="232"/>
      <c r="BN17" s="232"/>
      <c r="BO17" s="232"/>
      <c r="BP17" s="232"/>
      <c r="BQ17" s="237">
        <v>11</v>
      </c>
      <c r="BR17" s="238"/>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3"/>
    </row>
    <row r="18" spans="1:131" s="234" customFormat="1" ht="26.25" customHeight="1" x14ac:dyDescent="0.15">
      <c r="A18" s="237">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1"/>
      <c r="BA18" s="231"/>
      <c r="BB18" s="231"/>
      <c r="BC18" s="231"/>
      <c r="BD18" s="231"/>
      <c r="BE18" s="232"/>
      <c r="BF18" s="232"/>
      <c r="BG18" s="232"/>
      <c r="BH18" s="232"/>
      <c r="BI18" s="232"/>
      <c r="BJ18" s="232"/>
      <c r="BK18" s="232"/>
      <c r="BL18" s="232"/>
      <c r="BM18" s="232"/>
      <c r="BN18" s="232"/>
      <c r="BO18" s="232"/>
      <c r="BP18" s="232"/>
      <c r="BQ18" s="237">
        <v>12</v>
      </c>
      <c r="BR18" s="238"/>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3"/>
    </row>
    <row r="19" spans="1:131" s="234" customFormat="1" ht="26.25" customHeight="1" x14ac:dyDescent="0.15">
      <c r="A19" s="237">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1"/>
      <c r="BA19" s="231"/>
      <c r="BB19" s="231"/>
      <c r="BC19" s="231"/>
      <c r="BD19" s="231"/>
      <c r="BE19" s="232"/>
      <c r="BF19" s="232"/>
      <c r="BG19" s="232"/>
      <c r="BH19" s="232"/>
      <c r="BI19" s="232"/>
      <c r="BJ19" s="232"/>
      <c r="BK19" s="232"/>
      <c r="BL19" s="232"/>
      <c r="BM19" s="232"/>
      <c r="BN19" s="232"/>
      <c r="BO19" s="232"/>
      <c r="BP19" s="232"/>
      <c r="BQ19" s="237">
        <v>13</v>
      </c>
      <c r="BR19" s="238"/>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3"/>
    </row>
    <row r="20" spans="1:131" s="234" customFormat="1" ht="26.25" customHeight="1" x14ac:dyDescent="0.15">
      <c r="A20" s="237">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1"/>
      <c r="BA20" s="231"/>
      <c r="BB20" s="231"/>
      <c r="BC20" s="231"/>
      <c r="BD20" s="231"/>
      <c r="BE20" s="232"/>
      <c r="BF20" s="232"/>
      <c r="BG20" s="232"/>
      <c r="BH20" s="232"/>
      <c r="BI20" s="232"/>
      <c r="BJ20" s="232"/>
      <c r="BK20" s="232"/>
      <c r="BL20" s="232"/>
      <c r="BM20" s="232"/>
      <c r="BN20" s="232"/>
      <c r="BO20" s="232"/>
      <c r="BP20" s="232"/>
      <c r="BQ20" s="237">
        <v>14</v>
      </c>
      <c r="BR20" s="238"/>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3"/>
    </row>
    <row r="21" spans="1:131" s="234" customFormat="1" ht="26.25" customHeight="1" thickBot="1" x14ac:dyDescent="0.2">
      <c r="A21" s="237">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1"/>
      <c r="BA21" s="231"/>
      <c r="BB21" s="231"/>
      <c r="BC21" s="231"/>
      <c r="BD21" s="231"/>
      <c r="BE21" s="232"/>
      <c r="BF21" s="232"/>
      <c r="BG21" s="232"/>
      <c r="BH21" s="232"/>
      <c r="BI21" s="232"/>
      <c r="BJ21" s="232"/>
      <c r="BK21" s="232"/>
      <c r="BL21" s="232"/>
      <c r="BM21" s="232"/>
      <c r="BN21" s="232"/>
      <c r="BO21" s="232"/>
      <c r="BP21" s="232"/>
      <c r="BQ21" s="237">
        <v>15</v>
      </c>
      <c r="BR21" s="238"/>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3"/>
    </row>
    <row r="22" spans="1:131" s="234" customFormat="1" ht="26.25" customHeight="1" x14ac:dyDescent="0.15">
      <c r="A22" s="237">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379</v>
      </c>
      <c r="BA22" s="1064"/>
      <c r="BB22" s="1064"/>
      <c r="BC22" s="1064"/>
      <c r="BD22" s="1065"/>
      <c r="BE22" s="232"/>
      <c r="BF22" s="232"/>
      <c r="BG22" s="232"/>
      <c r="BH22" s="232"/>
      <c r="BI22" s="232"/>
      <c r="BJ22" s="232"/>
      <c r="BK22" s="232"/>
      <c r="BL22" s="232"/>
      <c r="BM22" s="232"/>
      <c r="BN22" s="232"/>
      <c r="BO22" s="232"/>
      <c r="BP22" s="232"/>
      <c r="BQ22" s="237">
        <v>16</v>
      </c>
      <c r="BR22" s="238"/>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3"/>
    </row>
    <row r="23" spans="1:131" s="234" customFormat="1" ht="26.25" customHeight="1" thickBot="1" x14ac:dyDescent="0.2">
      <c r="A23" s="239" t="s">
        <v>380</v>
      </c>
      <c r="B23" s="973" t="s">
        <v>381</v>
      </c>
      <c r="C23" s="974"/>
      <c r="D23" s="974"/>
      <c r="E23" s="974"/>
      <c r="F23" s="974"/>
      <c r="G23" s="974"/>
      <c r="H23" s="974"/>
      <c r="I23" s="974"/>
      <c r="J23" s="974"/>
      <c r="K23" s="974"/>
      <c r="L23" s="974"/>
      <c r="M23" s="974"/>
      <c r="N23" s="974"/>
      <c r="O23" s="974"/>
      <c r="P23" s="984"/>
      <c r="Q23" s="1103">
        <v>7717</v>
      </c>
      <c r="R23" s="1097"/>
      <c r="S23" s="1097"/>
      <c r="T23" s="1097"/>
      <c r="U23" s="1097"/>
      <c r="V23" s="1097">
        <v>7482</v>
      </c>
      <c r="W23" s="1097"/>
      <c r="X23" s="1097"/>
      <c r="Y23" s="1097"/>
      <c r="Z23" s="1097"/>
      <c r="AA23" s="1097">
        <v>235</v>
      </c>
      <c r="AB23" s="1097"/>
      <c r="AC23" s="1097"/>
      <c r="AD23" s="1097"/>
      <c r="AE23" s="1104"/>
      <c r="AF23" s="1105">
        <v>199</v>
      </c>
      <c r="AG23" s="1097"/>
      <c r="AH23" s="1097"/>
      <c r="AI23" s="1097"/>
      <c r="AJ23" s="1106"/>
      <c r="AK23" s="1107"/>
      <c r="AL23" s="1108"/>
      <c r="AM23" s="1108"/>
      <c r="AN23" s="1108"/>
      <c r="AO23" s="1108"/>
      <c r="AP23" s="1097">
        <v>7818</v>
      </c>
      <c r="AQ23" s="1097"/>
      <c r="AR23" s="1097"/>
      <c r="AS23" s="1097"/>
      <c r="AT23" s="1097"/>
      <c r="AU23" s="1098"/>
      <c r="AV23" s="1098"/>
      <c r="AW23" s="1098"/>
      <c r="AX23" s="1098"/>
      <c r="AY23" s="1099"/>
      <c r="AZ23" s="1100" t="s">
        <v>124</v>
      </c>
      <c r="BA23" s="1101"/>
      <c r="BB23" s="1101"/>
      <c r="BC23" s="1101"/>
      <c r="BD23" s="1102"/>
      <c r="BE23" s="232"/>
      <c r="BF23" s="232"/>
      <c r="BG23" s="232"/>
      <c r="BH23" s="232"/>
      <c r="BI23" s="232"/>
      <c r="BJ23" s="232"/>
      <c r="BK23" s="232"/>
      <c r="BL23" s="232"/>
      <c r="BM23" s="232"/>
      <c r="BN23" s="232"/>
      <c r="BO23" s="232"/>
      <c r="BP23" s="232"/>
      <c r="BQ23" s="237">
        <v>17</v>
      </c>
      <c r="BR23" s="238"/>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3"/>
    </row>
    <row r="24" spans="1:131" s="234" customFormat="1" ht="26.25" customHeight="1" x14ac:dyDescent="0.15">
      <c r="A24" s="1096" t="s">
        <v>382</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1"/>
      <c r="BA24" s="231"/>
      <c r="BB24" s="231"/>
      <c r="BC24" s="231"/>
      <c r="BD24" s="231"/>
      <c r="BE24" s="232"/>
      <c r="BF24" s="232"/>
      <c r="BG24" s="232"/>
      <c r="BH24" s="232"/>
      <c r="BI24" s="232"/>
      <c r="BJ24" s="232"/>
      <c r="BK24" s="232"/>
      <c r="BL24" s="232"/>
      <c r="BM24" s="232"/>
      <c r="BN24" s="232"/>
      <c r="BO24" s="232"/>
      <c r="BP24" s="232"/>
      <c r="BQ24" s="237">
        <v>18</v>
      </c>
      <c r="BR24" s="238"/>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3"/>
    </row>
    <row r="25" spans="1:131" ht="26.25" customHeight="1" thickBot="1" x14ac:dyDescent="0.2">
      <c r="A25" s="1095" t="s">
        <v>383</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1"/>
      <c r="BK25" s="231"/>
      <c r="BL25" s="231"/>
      <c r="BM25" s="231"/>
      <c r="BN25" s="231"/>
      <c r="BO25" s="240"/>
      <c r="BP25" s="240"/>
      <c r="BQ25" s="237">
        <v>19</v>
      </c>
      <c r="BR25" s="238"/>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29"/>
    </row>
    <row r="26" spans="1:131" ht="26.25" customHeight="1" x14ac:dyDescent="0.15">
      <c r="A26" s="1031" t="s">
        <v>361</v>
      </c>
      <c r="B26" s="1032"/>
      <c r="C26" s="1032"/>
      <c r="D26" s="1032"/>
      <c r="E26" s="1032"/>
      <c r="F26" s="1032"/>
      <c r="G26" s="1032"/>
      <c r="H26" s="1032"/>
      <c r="I26" s="1032"/>
      <c r="J26" s="1032"/>
      <c r="K26" s="1032"/>
      <c r="L26" s="1032"/>
      <c r="M26" s="1032"/>
      <c r="N26" s="1032"/>
      <c r="O26" s="1032"/>
      <c r="P26" s="1033"/>
      <c r="Q26" s="1037" t="s">
        <v>384</v>
      </c>
      <c r="R26" s="1038"/>
      <c r="S26" s="1038"/>
      <c r="T26" s="1038"/>
      <c r="U26" s="1039"/>
      <c r="V26" s="1037" t="s">
        <v>385</v>
      </c>
      <c r="W26" s="1038"/>
      <c r="X26" s="1038"/>
      <c r="Y26" s="1038"/>
      <c r="Z26" s="1039"/>
      <c r="AA26" s="1037" t="s">
        <v>386</v>
      </c>
      <c r="AB26" s="1038"/>
      <c r="AC26" s="1038"/>
      <c r="AD26" s="1038"/>
      <c r="AE26" s="1038"/>
      <c r="AF26" s="1091" t="s">
        <v>387</v>
      </c>
      <c r="AG26" s="1044"/>
      <c r="AH26" s="1044"/>
      <c r="AI26" s="1044"/>
      <c r="AJ26" s="1092"/>
      <c r="AK26" s="1038" t="s">
        <v>388</v>
      </c>
      <c r="AL26" s="1038"/>
      <c r="AM26" s="1038"/>
      <c r="AN26" s="1038"/>
      <c r="AO26" s="1039"/>
      <c r="AP26" s="1037" t="s">
        <v>389</v>
      </c>
      <c r="AQ26" s="1038"/>
      <c r="AR26" s="1038"/>
      <c r="AS26" s="1038"/>
      <c r="AT26" s="1039"/>
      <c r="AU26" s="1037" t="s">
        <v>390</v>
      </c>
      <c r="AV26" s="1038"/>
      <c r="AW26" s="1038"/>
      <c r="AX26" s="1038"/>
      <c r="AY26" s="1039"/>
      <c r="AZ26" s="1037" t="s">
        <v>391</v>
      </c>
      <c r="BA26" s="1038"/>
      <c r="BB26" s="1038"/>
      <c r="BC26" s="1038"/>
      <c r="BD26" s="1039"/>
      <c r="BE26" s="1037" t="s">
        <v>368</v>
      </c>
      <c r="BF26" s="1038"/>
      <c r="BG26" s="1038"/>
      <c r="BH26" s="1038"/>
      <c r="BI26" s="1051"/>
      <c r="BJ26" s="231"/>
      <c r="BK26" s="231"/>
      <c r="BL26" s="231"/>
      <c r="BM26" s="231"/>
      <c r="BN26" s="231"/>
      <c r="BO26" s="240"/>
      <c r="BP26" s="240"/>
      <c r="BQ26" s="237">
        <v>20</v>
      </c>
      <c r="BR26" s="238"/>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29"/>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1"/>
      <c r="BK27" s="231"/>
      <c r="BL27" s="231"/>
      <c r="BM27" s="231"/>
      <c r="BN27" s="231"/>
      <c r="BO27" s="240"/>
      <c r="BP27" s="240"/>
      <c r="BQ27" s="237">
        <v>21</v>
      </c>
      <c r="BR27" s="238"/>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29"/>
    </row>
    <row r="28" spans="1:131" ht="26.25" customHeight="1" thickTop="1" x14ac:dyDescent="0.15">
      <c r="A28" s="241">
        <v>1</v>
      </c>
      <c r="B28" s="1083" t="s">
        <v>392</v>
      </c>
      <c r="C28" s="1084"/>
      <c r="D28" s="1084"/>
      <c r="E28" s="1084"/>
      <c r="F28" s="1084"/>
      <c r="G28" s="1084"/>
      <c r="H28" s="1084"/>
      <c r="I28" s="1084"/>
      <c r="J28" s="1084"/>
      <c r="K28" s="1084"/>
      <c r="L28" s="1084"/>
      <c r="M28" s="1084"/>
      <c r="N28" s="1084"/>
      <c r="O28" s="1084"/>
      <c r="P28" s="1085"/>
      <c r="Q28" s="1086">
        <v>1868</v>
      </c>
      <c r="R28" s="1087"/>
      <c r="S28" s="1087"/>
      <c r="T28" s="1087"/>
      <c r="U28" s="1087"/>
      <c r="V28" s="1087">
        <v>1825</v>
      </c>
      <c r="W28" s="1087"/>
      <c r="X28" s="1087"/>
      <c r="Y28" s="1087"/>
      <c r="Z28" s="1087"/>
      <c r="AA28" s="1087">
        <v>43</v>
      </c>
      <c r="AB28" s="1087"/>
      <c r="AC28" s="1087"/>
      <c r="AD28" s="1087"/>
      <c r="AE28" s="1088"/>
      <c r="AF28" s="1089">
        <v>43</v>
      </c>
      <c r="AG28" s="1087"/>
      <c r="AH28" s="1087"/>
      <c r="AI28" s="1087"/>
      <c r="AJ28" s="1090"/>
      <c r="AK28" s="1078">
        <v>136</v>
      </c>
      <c r="AL28" s="1079"/>
      <c r="AM28" s="1079"/>
      <c r="AN28" s="1079"/>
      <c r="AO28" s="1079"/>
      <c r="AP28" s="1079" t="s">
        <v>493</v>
      </c>
      <c r="AQ28" s="1079"/>
      <c r="AR28" s="1079"/>
      <c r="AS28" s="1079"/>
      <c r="AT28" s="1079"/>
      <c r="AU28" s="1079" t="s">
        <v>493</v>
      </c>
      <c r="AV28" s="1079"/>
      <c r="AW28" s="1079"/>
      <c r="AX28" s="1079"/>
      <c r="AY28" s="1079"/>
      <c r="AZ28" s="1080" t="s">
        <v>493</v>
      </c>
      <c r="BA28" s="1080"/>
      <c r="BB28" s="1080"/>
      <c r="BC28" s="1080"/>
      <c r="BD28" s="1080"/>
      <c r="BE28" s="1081"/>
      <c r="BF28" s="1081"/>
      <c r="BG28" s="1081"/>
      <c r="BH28" s="1081"/>
      <c r="BI28" s="1082"/>
      <c r="BJ28" s="231"/>
      <c r="BK28" s="231"/>
      <c r="BL28" s="231"/>
      <c r="BM28" s="231"/>
      <c r="BN28" s="231"/>
      <c r="BO28" s="240"/>
      <c r="BP28" s="240"/>
      <c r="BQ28" s="237">
        <v>22</v>
      </c>
      <c r="BR28" s="238"/>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29"/>
    </row>
    <row r="29" spans="1:131" ht="26.25" customHeight="1" x14ac:dyDescent="0.15">
      <c r="A29" s="241">
        <v>2</v>
      </c>
      <c r="B29" s="1066" t="s">
        <v>393</v>
      </c>
      <c r="C29" s="1067"/>
      <c r="D29" s="1067"/>
      <c r="E29" s="1067"/>
      <c r="F29" s="1067"/>
      <c r="G29" s="1067"/>
      <c r="H29" s="1067"/>
      <c r="I29" s="1067"/>
      <c r="J29" s="1067"/>
      <c r="K29" s="1067"/>
      <c r="L29" s="1067"/>
      <c r="M29" s="1067"/>
      <c r="N29" s="1067"/>
      <c r="O29" s="1067"/>
      <c r="P29" s="1068"/>
      <c r="Q29" s="1074">
        <v>1548</v>
      </c>
      <c r="R29" s="1075"/>
      <c r="S29" s="1075"/>
      <c r="T29" s="1075"/>
      <c r="U29" s="1075"/>
      <c r="V29" s="1075">
        <v>1413</v>
      </c>
      <c r="W29" s="1075"/>
      <c r="X29" s="1075"/>
      <c r="Y29" s="1075"/>
      <c r="Z29" s="1075"/>
      <c r="AA29" s="1075">
        <v>135</v>
      </c>
      <c r="AB29" s="1075"/>
      <c r="AC29" s="1075"/>
      <c r="AD29" s="1075"/>
      <c r="AE29" s="1076"/>
      <c r="AF29" s="1071">
        <v>135</v>
      </c>
      <c r="AG29" s="1072"/>
      <c r="AH29" s="1072"/>
      <c r="AI29" s="1072"/>
      <c r="AJ29" s="1073"/>
      <c r="AK29" s="1016">
        <v>265</v>
      </c>
      <c r="AL29" s="1007"/>
      <c r="AM29" s="1007"/>
      <c r="AN29" s="1007"/>
      <c r="AO29" s="1007"/>
      <c r="AP29" s="1007" t="s">
        <v>493</v>
      </c>
      <c r="AQ29" s="1007"/>
      <c r="AR29" s="1007"/>
      <c r="AS29" s="1007"/>
      <c r="AT29" s="1007"/>
      <c r="AU29" s="1007" t="s">
        <v>493</v>
      </c>
      <c r="AV29" s="1007"/>
      <c r="AW29" s="1007"/>
      <c r="AX29" s="1007"/>
      <c r="AY29" s="1007"/>
      <c r="AZ29" s="1077" t="s">
        <v>493</v>
      </c>
      <c r="BA29" s="1077"/>
      <c r="BB29" s="1077"/>
      <c r="BC29" s="1077"/>
      <c r="BD29" s="1077"/>
      <c r="BE29" s="1008"/>
      <c r="BF29" s="1008"/>
      <c r="BG29" s="1008"/>
      <c r="BH29" s="1008"/>
      <c r="BI29" s="1009"/>
      <c r="BJ29" s="231"/>
      <c r="BK29" s="231"/>
      <c r="BL29" s="231"/>
      <c r="BM29" s="231"/>
      <c r="BN29" s="231"/>
      <c r="BO29" s="240"/>
      <c r="BP29" s="240"/>
      <c r="BQ29" s="237">
        <v>23</v>
      </c>
      <c r="BR29" s="238"/>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29"/>
    </row>
    <row r="30" spans="1:131" ht="26.25" customHeight="1" x14ac:dyDescent="0.15">
      <c r="A30" s="241">
        <v>3</v>
      </c>
      <c r="B30" s="1066" t="s">
        <v>394</v>
      </c>
      <c r="C30" s="1067"/>
      <c r="D30" s="1067"/>
      <c r="E30" s="1067"/>
      <c r="F30" s="1067"/>
      <c r="G30" s="1067"/>
      <c r="H30" s="1067"/>
      <c r="I30" s="1067"/>
      <c r="J30" s="1067"/>
      <c r="K30" s="1067"/>
      <c r="L30" s="1067"/>
      <c r="M30" s="1067"/>
      <c r="N30" s="1067"/>
      <c r="O30" s="1067"/>
      <c r="P30" s="1068"/>
      <c r="Q30" s="1074">
        <v>372</v>
      </c>
      <c r="R30" s="1075"/>
      <c r="S30" s="1075"/>
      <c r="T30" s="1075"/>
      <c r="U30" s="1075"/>
      <c r="V30" s="1075">
        <v>369</v>
      </c>
      <c r="W30" s="1075"/>
      <c r="X30" s="1075"/>
      <c r="Y30" s="1075"/>
      <c r="Z30" s="1075"/>
      <c r="AA30" s="1075">
        <v>3</v>
      </c>
      <c r="AB30" s="1075"/>
      <c r="AC30" s="1075"/>
      <c r="AD30" s="1075"/>
      <c r="AE30" s="1076"/>
      <c r="AF30" s="1071">
        <v>3</v>
      </c>
      <c r="AG30" s="1072"/>
      <c r="AH30" s="1072"/>
      <c r="AI30" s="1072"/>
      <c r="AJ30" s="1073"/>
      <c r="AK30" s="1016">
        <v>234</v>
      </c>
      <c r="AL30" s="1007"/>
      <c r="AM30" s="1007"/>
      <c r="AN30" s="1007"/>
      <c r="AO30" s="1007"/>
      <c r="AP30" s="1007" t="s">
        <v>493</v>
      </c>
      <c r="AQ30" s="1007"/>
      <c r="AR30" s="1007"/>
      <c r="AS30" s="1007"/>
      <c r="AT30" s="1007"/>
      <c r="AU30" s="1007" t="s">
        <v>493</v>
      </c>
      <c r="AV30" s="1007"/>
      <c r="AW30" s="1007"/>
      <c r="AX30" s="1007"/>
      <c r="AY30" s="1007"/>
      <c r="AZ30" s="1077" t="s">
        <v>493</v>
      </c>
      <c r="BA30" s="1077"/>
      <c r="BB30" s="1077"/>
      <c r="BC30" s="1077"/>
      <c r="BD30" s="1077"/>
      <c r="BE30" s="1008"/>
      <c r="BF30" s="1008"/>
      <c r="BG30" s="1008"/>
      <c r="BH30" s="1008"/>
      <c r="BI30" s="1009"/>
      <c r="BJ30" s="231"/>
      <c r="BK30" s="231"/>
      <c r="BL30" s="231"/>
      <c r="BM30" s="231"/>
      <c r="BN30" s="231"/>
      <c r="BO30" s="240"/>
      <c r="BP30" s="240"/>
      <c r="BQ30" s="237">
        <v>24</v>
      </c>
      <c r="BR30" s="238"/>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29"/>
    </row>
    <row r="31" spans="1:131" ht="26.25" customHeight="1" x14ac:dyDescent="0.15">
      <c r="A31" s="241">
        <v>4</v>
      </c>
      <c r="B31" s="1066" t="s">
        <v>395</v>
      </c>
      <c r="C31" s="1067"/>
      <c r="D31" s="1067"/>
      <c r="E31" s="1067"/>
      <c r="F31" s="1067"/>
      <c r="G31" s="1067"/>
      <c r="H31" s="1067"/>
      <c r="I31" s="1067"/>
      <c r="J31" s="1067"/>
      <c r="K31" s="1067"/>
      <c r="L31" s="1067"/>
      <c r="M31" s="1067"/>
      <c r="N31" s="1067"/>
      <c r="O31" s="1067"/>
      <c r="P31" s="1068"/>
      <c r="Q31" s="1074">
        <v>282</v>
      </c>
      <c r="R31" s="1075"/>
      <c r="S31" s="1075"/>
      <c r="T31" s="1075"/>
      <c r="U31" s="1075"/>
      <c r="V31" s="1075">
        <v>223</v>
      </c>
      <c r="W31" s="1075"/>
      <c r="X31" s="1075"/>
      <c r="Y31" s="1075"/>
      <c r="Z31" s="1075"/>
      <c r="AA31" s="1075">
        <v>59</v>
      </c>
      <c r="AB31" s="1075"/>
      <c r="AC31" s="1075"/>
      <c r="AD31" s="1075"/>
      <c r="AE31" s="1076"/>
      <c r="AF31" s="1071">
        <v>185</v>
      </c>
      <c r="AG31" s="1072"/>
      <c r="AH31" s="1072"/>
      <c r="AI31" s="1072"/>
      <c r="AJ31" s="1073"/>
      <c r="AK31" s="1016">
        <v>10</v>
      </c>
      <c r="AL31" s="1007"/>
      <c r="AM31" s="1007"/>
      <c r="AN31" s="1007"/>
      <c r="AO31" s="1007"/>
      <c r="AP31" s="1007">
        <v>1111</v>
      </c>
      <c r="AQ31" s="1007"/>
      <c r="AR31" s="1007"/>
      <c r="AS31" s="1007"/>
      <c r="AT31" s="1007"/>
      <c r="AU31" s="1007">
        <v>52</v>
      </c>
      <c r="AV31" s="1007"/>
      <c r="AW31" s="1007"/>
      <c r="AX31" s="1007"/>
      <c r="AY31" s="1007"/>
      <c r="AZ31" s="1077" t="s">
        <v>493</v>
      </c>
      <c r="BA31" s="1077"/>
      <c r="BB31" s="1077"/>
      <c r="BC31" s="1077"/>
      <c r="BD31" s="1077"/>
      <c r="BE31" s="1008" t="s">
        <v>396</v>
      </c>
      <c r="BF31" s="1008"/>
      <c r="BG31" s="1008"/>
      <c r="BH31" s="1008"/>
      <c r="BI31" s="1009"/>
      <c r="BJ31" s="231"/>
      <c r="BK31" s="231"/>
      <c r="BL31" s="231"/>
      <c r="BM31" s="231"/>
      <c r="BN31" s="231"/>
      <c r="BO31" s="240"/>
      <c r="BP31" s="240"/>
      <c r="BQ31" s="237">
        <v>25</v>
      </c>
      <c r="BR31" s="238"/>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29"/>
    </row>
    <row r="32" spans="1:131" ht="26.25" customHeight="1" x14ac:dyDescent="0.15">
      <c r="A32" s="241">
        <v>5</v>
      </c>
      <c r="B32" s="1066" t="s">
        <v>397</v>
      </c>
      <c r="C32" s="1067"/>
      <c r="D32" s="1067"/>
      <c r="E32" s="1067"/>
      <c r="F32" s="1067"/>
      <c r="G32" s="1067"/>
      <c r="H32" s="1067"/>
      <c r="I32" s="1067"/>
      <c r="J32" s="1067"/>
      <c r="K32" s="1067"/>
      <c r="L32" s="1067"/>
      <c r="M32" s="1067"/>
      <c r="N32" s="1067"/>
      <c r="O32" s="1067"/>
      <c r="P32" s="1068"/>
      <c r="Q32" s="1074">
        <v>1551</v>
      </c>
      <c r="R32" s="1075"/>
      <c r="S32" s="1075"/>
      <c r="T32" s="1075"/>
      <c r="U32" s="1075"/>
      <c r="V32" s="1075">
        <v>1512</v>
      </c>
      <c r="W32" s="1075"/>
      <c r="X32" s="1075"/>
      <c r="Y32" s="1075"/>
      <c r="Z32" s="1075"/>
      <c r="AA32" s="1075">
        <v>39</v>
      </c>
      <c r="AB32" s="1075"/>
      <c r="AC32" s="1075"/>
      <c r="AD32" s="1075"/>
      <c r="AE32" s="1076"/>
      <c r="AF32" s="1071">
        <v>114</v>
      </c>
      <c r="AG32" s="1072"/>
      <c r="AH32" s="1072"/>
      <c r="AI32" s="1072"/>
      <c r="AJ32" s="1073"/>
      <c r="AK32" s="1016">
        <v>519</v>
      </c>
      <c r="AL32" s="1007"/>
      <c r="AM32" s="1007"/>
      <c r="AN32" s="1007"/>
      <c r="AO32" s="1007"/>
      <c r="AP32" s="1007">
        <v>402</v>
      </c>
      <c r="AQ32" s="1007"/>
      <c r="AR32" s="1007"/>
      <c r="AS32" s="1007"/>
      <c r="AT32" s="1007"/>
      <c r="AU32" s="1007">
        <v>285</v>
      </c>
      <c r="AV32" s="1007"/>
      <c r="AW32" s="1007"/>
      <c r="AX32" s="1007"/>
      <c r="AY32" s="1007"/>
      <c r="AZ32" s="1077" t="s">
        <v>493</v>
      </c>
      <c r="BA32" s="1077"/>
      <c r="BB32" s="1077"/>
      <c r="BC32" s="1077"/>
      <c r="BD32" s="1077"/>
      <c r="BE32" s="1008" t="s">
        <v>396</v>
      </c>
      <c r="BF32" s="1008"/>
      <c r="BG32" s="1008"/>
      <c r="BH32" s="1008"/>
      <c r="BI32" s="1009"/>
      <c r="BJ32" s="231"/>
      <c r="BK32" s="231"/>
      <c r="BL32" s="231"/>
      <c r="BM32" s="231"/>
      <c r="BN32" s="231"/>
      <c r="BO32" s="240"/>
      <c r="BP32" s="240"/>
      <c r="BQ32" s="237">
        <v>26</v>
      </c>
      <c r="BR32" s="238"/>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29"/>
    </row>
    <row r="33" spans="1:131" ht="26.25" customHeight="1" x14ac:dyDescent="0.15">
      <c r="A33" s="241">
        <v>6</v>
      </c>
      <c r="B33" s="1066" t="s">
        <v>398</v>
      </c>
      <c r="C33" s="1067"/>
      <c r="D33" s="1067"/>
      <c r="E33" s="1067"/>
      <c r="F33" s="1067"/>
      <c r="G33" s="1067"/>
      <c r="H33" s="1067"/>
      <c r="I33" s="1067"/>
      <c r="J33" s="1067"/>
      <c r="K33" s="1067"/>
      <c r="L33" s="1067"/>
      <c r="M33" s="1067"/>
      <c r="N33" s="1067"/>
      <c r="O33" s="1067"/>
      <c r="P33" s="1068"/>
      <c r="Q33" s="1074">
        <v>364</v>
      </c>
      <c r="R33" s="1075"/>
      <c r="S33" s="1075"/>
      <c r="T33" s="1075"/>
      <c r="U33" s="1075"/>
      <c r="V33" s="1075">
        <v>362</v>
      </c>
      <c r="W33" s="1075"/>
      <c r="X33" s="1075"/>
      <c r="Y33" s="1075"/>
      <c r="Z33" s="1075"/>
      <c r="AA33" s="1075">
        <v>2</v>
      </c>
      <c r="AB33" s="1075"/>
      <c r="AC33" s="1075"/>
      <c r="AD33" s="1075"/>
      <c r="AE33" s="1076"/>
      <c r="AF33" s="1071">
        <v>2</v>
      </c>
      <c r="AG33" s="1072"/>
      <c r="AH33" s="1072"/>
      <c r="AI33" s="1072"/>
      <c r="AJ33" s="1073"/>
      <c r="AK33" s="1016">
        <v>145</v>
      </c>
      <c r="AL33" s="1007"/>
      <c r="AM33" s="1007"/>
      <c r="AN33" s="1007"/>
      <c r="AO33" s="1007"/>
      <c r="AP33" s="1007">
        <v>2390</v>
      </c>
      <c r="AQ33" s="1007"/>
      <c r="AR33" s="1007"/>
      <c r="AS33" s="1007"/>
      <c r="AT33" s="1007"/>
      <c r="AU33" s="1007">
        <v>2390</v>
      </c>
      <c r="AV33" s="1007"/>
      <c r="AW33" s="1007"/>
      <c r="AX33" s="1007"/>
      <c r="AY33" s="1007"/>
      <c r="AZ33" s="1077" t="s">
        <v>493</v>
      </c>
      <c r="BA33" s="1077"/>
      <c r="BB33" s="1077"/>
      <c r="BC33" s="1077"/>
      <c r="BD33" s="1077"/>
      <c r="BE33" s="1008" t="s">
        <v>399</v>
      </c>
      <c r="BF33" s="1008"/>
      <c r="BG33" s="1008"/>
      <c r="BH33" s="1008"/>
      <c r="BI33" s="1009"/>
      <c r="BJ33" s="231"/>
      <c r="BK33" s="231"/>
      <c r="BL33" s="231"/>
      <c r="BM33" s="231"/>
      <c r="BN33" s="231"/>
      <c r="BO33" s="240"/>
      <c r="BP33" s="240"/>
      <c r="BQ33" s="237">
        <v>27</v>
      </c>
      <c r="BR33" s="238"/>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29"/>
    </row>
    <row r="34" spans="1:131" ht="26.25" customHeight="1" x14ac:dyDescent="0.15">
      <c r="A34" s="241">
        <v>7</v>
      </c>
      <c r="B34" s="1066" t="s">
        <v>400</v>
      </c>
      <c r="C34" s="1067"/>
      <c r="D34" s="1067"/>
      <c r="E34" s="1067"/>
      <c r="F34" s="1067"/>
      <c r="G34" s="1067"/>
      <c r="H34" s="1067"/>
      <c r="I34" s="1067"/>
      <c r="J34" s="1067"/>
      <c r="K34" s="1067"/>
      <c r="L34" s="1067"/>
      <c r="M34" s="1067"/>
      <c r="N34" s="1067"/>
      <c r="O34" s="1067"/>
      <c r="P34" s="1068"/>
      <c r="Q34" s="1074">
        <v>137</v>
      </c>
      <c r="R34" s="1075"/>
      <c r="S34" s="1075"/>
      <c r="T34" s="1075"/>
      <c r="U34" s="1075"/>
      <c r="V34" s="1075">
        <v>134</v>
      </c>
      <c r="W34" s="1075"/>
      <c r="X34" s="1075"/>
      <c r="Y34" s="1075"/>
      <c r="Z34" s="1075"/>
      <c r="AA34" s="1075">
        <v>2</v>
      </c>
      <c r="AB34" s="1075"/>
      <c r="AC34" s="1075"/>
      <c r="AD34" s="1075"/>
      <c r="AE34" s="1076"/>
      <c r="AF34" s="1071">
        <v>2</v>
      </c>
      <c r="AG34" s="1072"/>
      <c r="AH34" s="1072"/>
      <c r="AI34" s="1072"/>
      <c r="AJ34" s="1073"/>
      <c r="AK34" s="1016">
        <v>99</v>
      </c>
      <c r="AL34" s="1007"/>
      <c r="AM34" s="1007"/>
      <c r="AN34" s="1007"/>
      <c r="AO34" s="1007"/>
      <c r="AP34" s="1007">
        <v>442</v>
      </c>
      <c r="AQ34" s="1007"/>
      <c r="AR34" s="1007"/>
      <c r="AS34" s="1007"/>
      <c r="AT34" s="1007"/>
      <c r="AU34" s="1007">
        <v>437</v>
      </c>
      <c r="AV34" s="1007"/>
      <c r="AW34" s="1007"/>
      <c r="AX34" s="1007"/>
      <c r="AY34" s="1007"/>
      <c r="AZ34" s="1077" t="s">
        <v>493</v>
      </c>
      <c r="BA34" s="1077"/>
      <c r="BB34" s="1077"/>
      <c r="BC34" s="1077"/>
      <c r="BD34" s="1077"/>
      <c r="BE34" s="1008" t="s">
        <v>399</v>
      </c>
      <c r="BF34" s="1008"/>
      <c r="BG34" s="1008"/>
      <c r="BH34" s="1008"/>
      <c r="BI34" s="1009"/>
      <c r="BJ34" s="231"/>
      <c r="BK34" s="231"/>
      <c r="BL34" s="231"/>
      <c r="BM34" s="231"/>
      <c r="BN34" s="231"/>
      <c r="BO34" s="240"/>
      <c r="BP34" s="240"/>
      <c r="BQ34" s="237">
        <v>28</v>
      </c>
      <c r="BR34" s="238"/>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29"/>
    </row>
    <row r="35" spans="1:131" ht="26.25" customHeight="1" x14ac:dyDescent="0.15">
      <c r="A35" s="241">
        <v>8</v>
      </c>
      <c r="B35" s="1066" t="s">
        <v>145</v>
      </c>
      <c r="C35" s="1067"/>
      <c r="D35" s="1067"/>
      <c r="E35" s="1067"/>
      <c r="F35" s="1067"/>
      <c r="G35" s="1067"/>
      <c r="H35" s="1067"/>
      <c r="I35" s="1067"/>
      <c r="J35" s="1067"/>
      <c r="K35" s="1067"/>
      <c r="L35" s="1067"/>
      <c r="M35" s="1067"/>
      <c r="N35" s="1067"/>
      <c r="O35" s="1067"/>
      <c r="P35" s="1068"/>
      <c r="Q35" s="1074">
        <v>115</v>
      </c>
      <c r="R35" s="1075"/>
      <c r="S35" s="1075"/>
      <c r="T35" s="1075"/>
      <c r="U35" s="1075"/>
      <c r="V35" s="1075">
        <v>115</v>
      </c>
      <c r="W35" s="1075"/>
      <c r="X35" s="1075"/>
      <c r="Y35" s="1075"/>
      <c r="Z35" s="1075"/>
      <c r="AA35" s="1075">
        <v>0</v>
      </c>
      <c r="AB35" s="1075"/>
      <c r="AC35" s="1075"/>
      <c r="AD35" s="1075"/>
      <c r="AE35" s="1076"/>
      <c r="AF35" s="1071">
        <v>0</v>
      </c>
      <c r="AG35" s="1072"/>
      <c r="AH35" s="1072"/>
      <c r="AI35" s="1072"/>
      <c r="AJ35" s="1073"/>
      <c r="AK35" s="1016">
        <v>72</v>
      </c>
      <c r="AL35" s="1007"/>
      <c r="AM35" s="1007"/>
      <c r="AN35" s="1007"/>
      <c r="AO35" s="1007"/>
      <c r="AP35" s="1007">
        <v>709</v>
      </c>
      <c r="AQ35" s="1007"/>
      <c r="AR35" s="1007"/>
      <c r="AS35" s="1007"/>
      <c r="AT35" s="1007"/>
      <c r="AU35" s="1007">
        <v>709</v>
      </c>
      <c r="AV35" s="1007"/>
      <c r="AW35" s="1007"/>
      <c r="AX35" s="1007"/>
      <c r="AY35" s="1007"/>
      <c r="AZ35" s="1077" t="s">
        <v>493</v>
      </c>
      <c r="BA35" s="1077"/>
      <c r="BB35" s="1077"/>
      <c r="BC35" s="1077"/>
      <c r="BD35" s="1077"/>
      <c r="BE35" s="1008" t="s">
        <v>399</v>
      </c>
      <c r="BF35" s="1008"/>
      <c r="BG35" s="1008"/>
      <c r="BH35" s="1008"/>
      <c r="BI35" s="1009"/>
      <c r="BJ35" s="231"/>
      <c r="BK35" s="231"/>
      <c r="BL35" s="231"/>
      <c r="BM35" s="231"/>
      <c r="BN35" s="231"/>
      <c r="BO35" s="240"/>
      <c r="BP35" s="240"/>
      <c r="BQ35" s="237">
        <v>29</v>
      </c>
      <c r="BR35" s="238"/>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29"/>
    </row>
    <row r="36" spans="1:131" ht="26.25" customHeight="1" x14ac:dyDescent="0.15">
      <c r="A36" s="241">
        <v>9</v>
      </c>
      <c r="B36" s="1066" t="s">
        <v>401</v>
      </c>
      <c r="C36" s="1067"/>
      <c r="D36" s="1067"/>
      <c r="E36" s="1067"/>
      <c r="F36" s="1067"/>
      <c r="G36" s="1067"/>
      <c r="H36" s="1067"/>
      <c r="I36" s="1067"/>
      <c r="J36" s="1067"/>
      <c r="K36" s="1067"/>
      <c r="L36" s="1067"/>
      <c r="M36" s="1067"/>
      <c r="N36" s="1067"/>
      <c r="O36" s="1067"/>
      <c r="P36" s="1068"/>
      <c r="Q36" s="1074">
        <v>28</v>
      </c>
      <c r="R36" s="1075"/>
      <c r="S36" s="1075"/>
      <c r="T36" s="1075"/>
      <c r="U36" s="1075"/>
      <c r="V36" s="1075">
        <v>26</v>
      </c>
      <c r="W36" s="1075"/>
      <c r="X36" s="1075"/>
      <c r="Y36" s="1075"/>
      <c r="Z36" s="1075"/>
      <c r="AA36" s="1075">
        <v>2</v>
      </c>
      <c r="AB36" s="1075"/>
      <c r="AC36" s="1075"/>
      <c r="AD36" s="1075"/>
      <c r="AE36" s="1076"/>
      <c r="AF36" s="1071">
        <v>2</v>
      </c>
      <c r="AG36" s="1072"/>
      <c r="AH36" s="1072"/>
      <c r="AI36" s="1072"/>
      <c r="AJ36" s="1073"/>
      <c r="AK36" s="1016">
        <v>28</v>
      </c>
      <c r="AL36" s="1007"/>
      <c r="AM36" s="1007"/>
      <c r="AN36" s="1007"/>
      <c r="AO36" s="1007"/>
      <c r="AP36" s="1077" t="s">
        <v>493</v>
      </c>
      <c r="AQ36" s="1077"/>
      <c r="AR36" s="1077"/>
      <c r="AS36" s="1077"/>
      <c r="AT36" s="1077"/>
      <c r="AU36" s="1077" t="s">
        <v>493</v>
      </c>
      <c r="AV36" s="1077"/>
      <c r="AW36" s="1077"/>
      <c r="AX36" s="1077"/>
      <c r="AY36" s="1077"/>
      <c r="AZ36" s="1077" t="s">
        <v>493</v>
      </c>
      <c r="BA36" s="1077"/>
      <c r="BB36" s="1077"/>
      <c r="BC36" s="1077"/>
      <c r="BD36" s="1077"/>
      <c r="BE36" s="1008" t="s">
        <v>399</v>
      </c>
      <c r="BF36" s="1008"/>
      <c r="BG36" s="1008"/>
      <c r="BH36" s="1008"/>
      <c r="BI36" s="1009"/>
      <c r="BJ36" s="231"/>
      <c r="BK36" s="231"/>
      <c r="BL36" s="231"/>
      <c r="BM36" s="231"/>
      <c r="BN36" s="231"/>
      <c r="BO36" s="240"/>
      <c r="BP36" s="240"/>
      <c r="BQ36" s="237">
        <v>30</v>
      </c>
      <c r="BR36" s="238"/>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29"/>
    </row>
    <row r="37" spans="1:131" ht="26.25" customHeight="1" x14ac:dyDescent="0.15">
      <c r="A37" s="241">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1"/>
      <c r="BK37" s="231"/>
      <c r="BL37" s="231"/>
      <c r="BM37" s="231"/>
      <c r="BN37" s="231"/>
      <c r="BO37" s="240"/>
      <c r="BP37" s="240"/>
      <c r="BQ37" s="237">
        <v>31</v>
      </c>
      <c r="BR37" s="238"/>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29"/>
    </row>
    <row r="38" spans="1:131" ht="26.25" customHeight="1" x14ac:dyDescent="0.15">
      <c r="A38" s="241">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1"/>
      <c r="BK38" s="231"/>
      <c r="BL38" s="231"/>
      <c r="BM38" s="231"/>
      <c r="BN38" s="231"/>
      <c r="BO38" s="240"/>
      <c r="BP38" s="240"/>
      <c r="BQ38" s="237">
        <v>32</v>
      </c>
      <c r="BR38" s="238"/>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29"/>
    </row>
    <row r="39" spans="1:131" ht="26.25" customHeight="1" x14ac:dyDescent="0.15">
      <c r="A39" s="241">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1"/>
      <c r="BK39" s="231"/>
      <c r="BL39" s="231"/>
      <c r="BM39" s="231"/>
      <c r="BN39" s="231"/>
      <c r="BO39" s="240"/>
      <c r="BP39" s="240"/>
      <c r="BQ39" s="237">
        <v>33</v>
      </c>
      <c r="BR39" s="238"/>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29"/>
    </row>
    <row r="40" spans="1:131" ht="26.25" customHeight="1" x14ac:dyDescent="0.15">
      <c r="A40" s="237">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1"/>
      <c r="BK40" s="231"/>
      <c r="BL40" s="231"/>
      <c r="BM40" s="231"/>
      <c r="BN40" s="231"/>
      <c r="BO40" s="240"/>
      <c r="BP40" s="240"/>
      <c r="BQ40" s="237">
        <v>34</v>
      </c>
      <c r="BR40" s="238"/>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29"/>
    </row>
    <row r="41" spans="1:131" ht="26.25" customHeight="1" x14ac:dyDescent="0.15">
      <c r="A41" s="237">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1"/>
      <c r="BK41" s="231"/>
      <c r="BL41" s="231"/>
      <c r="BM41" s="231"/>
      <c r="BN41" s="231"/>
      <c r="BO41" s="240"/>
      <c r="BP41" s="240"/>
      <c r="BQ41" s="237">
        <v>35</v>
      </c>
      <c r="BR41" s="238"/>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29"/>
    </row>
    <row r="42" spans="1:131" ht="26.25" customHeight="1" x14ac:dyDescent="0.15">
      <c r="A42" s="237">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1"/>
      <c r="BK42" s="231"/>
      <c r="BL42" s="231"/>
      <c r="BM42" s="231"/>
      <c r="BN42" s="231"/>
      <c r="BO42" s="240"/>
      <c r="BP42" s="240"/>
      <c r="BQ42" s="237">
        <v>36</v>
      </c>
      <c r="BR42" s="238"/>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29"/>
    </row>
    <row r="43" spans="1:131" ht="26.25" customHeight="1" x14ac:dyDescent="0.15">
      <c r="A43" s="237">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1"/>
      <c r="BK43" s="231"/>
      <c r="BL43" s="231"/>
      <c r="BM43" s="231"/>
      <c r="BN43" s="231"/>
      <c r="BO43" s="240"/>
      <c r="BP43" s="240"/>
      <c r="BQ43" s="237">
        <v>37</v>
      </c>
      <c r="BR43" s="238"/>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29"/>
    </row>
    <row r="44" spans="1:131" ht="26.25" customHeight="1" x14ac:dyDescent="0.15">
      <c r="A44" s="237">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1"/>
      <c r="BK44" s="231"/>
      <c r="BL44" s="231"/>
      <c r="BM44" s="231"/>
      <c r="BN44" s="231"/>
      <c r="BO44" s="240"/>
      <c r="BP44" s="240"/>
      <c r="BQ44" s="237">
        <v>38</v>
      </c>
      <c r="BR44" s="238"/>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29"/>
    </row>
    <row r="45" spans="1:131" ht="26.25" customHeight="1" x14ac:dyDescent="0.15">
      <c r="A45" s="237">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1"/>
      <c r="BK45" s="231"/>
      <c r="BL45" s="231"/>
      <c r="BM45" s="231"/>
      <c r="BN45" s="231"/>
      <c r="BO45" s="240"/>
      <c r="BP45" s="240"/>
      <c r="BQ45" s="237">
        <v>39</v>
      </c>
      <c r="BR45" s="238"/>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29"/>
    </row>
    <row r="46" spans="1:131" ht="26.25" customHeight="1" x14ac:dyDescent="0.15">
      <c r="A46" s="237">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1"/>
      <c r="BK46" s="231"/>
      <c r="BL46" s="231"/>
      <c r="BM46" s="231"/>
      <c r="BN46" s="231"/>
      <c r="BO46" s="240"/>
      <c r="BP46" s="240"/>
      <c r="BQ46" s="237">
        <v>40</v>
      </c>
      <c r="BR46" s="238"/>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29"/>
    </row>
    <row r="47" spans="1:131" ht="26.25" customHeight="1" x14ac:dyDescent="0.15">
      <c r="A47" s="237">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1"/>
      <c r="BK47" s="231"/>
      <c r="BL47" s="231"/>
      <c r="BM47" s="231"/>
      <c r="BN47" s="231"/>
      <c r="BO47" s="240"/>
      <c r="BP47" s="240"/>
      <c r="BQ47" s="237">
        <v>41</v>
      </c>
      <c r="BR47" s="238"/>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29"/>
    </row>
    <row r="48" spans="1:131" ht="26.25" customHeight="1" x14ac:dyDescent="0.15">
      <c r="A48" s="237">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1"/>
      <c r="BK48" s="231"/>
      <c r="BL48" s="231"/>
      <c r="BM48" s="231"/>
      <c r="BN48" s="231"/>
      <c r="BO48" s="240"/>
      <c r="BP48" s="240"/>
      <c r="BQ48" s="237">
        <v>42</v>
      </c>
      <c r="BR48" s="238"/>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29"/>
    </row>
    <row r="49" spans="1:131" ht="26.25" customHeight="1" x14ac:dyDescent="0.15">
      <c r="A49" s="237">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1"/>
      <c r="BK49" s="231"/>
      <c r="BL49" s="231"/>
      <c r="BM49" s="231"/>
      <c r="BN49" s="231"/>
      <c r="BO49" s="240"/>
      <c r="BP49" s="240"/>
      <c r="BQ49" s="237">
        <v>43</v>
      </c>
      <c r="BR49" s="238"/>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29"/>
    </row>
    <row r="50" spans="1:131" ht="26.25" customHeight="1" x14ac:dyDescent="0.15">
      <c r="A50" s="237">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1"/>
      <c r="BK50" s="231"/>
      <c r="BL50" s="231"/>
      <c r="BM50" s="231"/>
      <c r="BN50" s="231"/>
      <c r="BO50" s="240"/>
      <c r="BP50" s="240"/>
      <c r="BQ50" s="237">
        <v>44</v>
      </c>
      <c r="BR50" s="238"/>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29"/>
    </row>
    <row r="51" spans="1:131" ht="26.25" customHeight="1" x14ac:dyDescent="0.15">
      <c r="A51" s="237">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1"/>
      <c r="BK51" s="231"/>
      <c r="BL51" s="231"/>
      <c r="BM51" s="231"/>
      <c r="BN51" s="231"/>
      <c r="BO51" s="240"/>
      <c r="BP51" s="240"/>
      <c r="BQ51" s="237">
        <v>45</v>
      </c>
      <c r="BR51" s="238"/>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29"/>
    </row>
    <row r="52" spans="1:131" ht="26.25" customHeight="1" x14ac:dyDescent="0.15">
      <c r="A52" s="237">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1"/>
      <c r="BK52" s="231"/>
      <c r="BL52" s="231"/>
      <c r="BM52" s="231"/>
      <c r="BN52" s="231"/>
      <c r="BO52" s="240"/>
      <c r="BP52" s="240"/>
      <c r="BQ52" s="237">
        <v>46</v>
      </c>
      <c r="BR52" s="238"/>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29"/>
    </row>
    <row r="53" spans="1:131" ht="26.25" customHeight="1" x14ac:dyDescent="0.15">
      <c r="A53" s="237">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1"/>
      <c r="BK53" s="231"/>
      <c r="BL53" s="231"/>
      <c r="BM53" s="231"/>
      <c r="BN53" s="231"/>
      <c r="BO53" s="240"/>
      <c r="BP53" s="240"/>
      <c r="BQ53" s="237">
        <v>47</v>
      </c>
      <c r="BR53" s="238"/>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29"/>
    </row>
    <row r="54" spans="1:131" ht="26.25" customHeight="1" x14ac:dyDescent="0.15">
      <c r="A54" s="237">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1"/>
      <c r="BK54" s="231"/>
      <c r="BL54" s="231"/>
      <c r="BM54" s="231"/>
      <c r="BN54" s="231"/>
      <c r="BO54" s="240"/>
      <c r="BP54" s="240"/>
      <c r="BQ54" s="237">
        <v>48</v>
      </c>
      <c r="BR54" s="238"/>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29"/>
    </row>
    <row r="55" spans="1:131" ht="26.25" customHeight="1" x14ac:dyDescent="0.15">
      <c r="A55" s="237">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1"/>
      <c r="BK55" s="231"/>
      <c r="BL55" s="231"/>
      <c r="BM55" s="231"/>
      <c r="BN55" s="231"/>
      <c r="BO55" s="240"/>
      <c r="BP55" s="240"/>
      <c r="BQ55" s="237">
        <v>49</v>
      </c>
      <c r="BR55" s="238"/>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29"/>
    </row>
    <row r="56" spans="1:131" ht="26.25" customHeight="1" x14ac:dyDescent="0.15">
      <c r="A56" s="237">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1"/>
      <c r="BK56" s="231"/>
      <c r="BL56" s="231"/>
      <c r="BM56" s="231"/>
      <c r="BN56" s="231"/>
      <c r="BO56" s="240"/>
      <c r="BP56" s="240"/>
      <c r="BQ56" s="237">
        <v>50</v>
      </c>
      <c r="BR56" s="238"/>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29"/>
    </row>
    <row r="57" spans="1:131" ht="26.25" customHeight="1" x14ac:dyDescent="0.15">
      <c r="A57" s="237">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1"/>
      <c r="BK57" s="231"/>
      <c r="BL57" s="231"/>
      <c r="BM57" s="231"/>
      <c r="BN57" s="231"/>
      <c r="BO57" s="240"/>
      <c r="BP57" s="240"/>
      <c r="BQ57" s="237">
        <v>51</v>
      </c>
      <c r="BR57" s="238"/>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29"/>
    </row>
    <row r="58" spans="1:131" ht="26.25" customHeight="1" x14ac:dyDescent="0.15">
      <c r="A58" s="237">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1"/>
      <c r="BK58" s="231"/>
      <c r="BL58" s="231"/>
      <c r="BM58" s="231"/>
      <c r="BN58" s="231"/>
      <c r="BO58" s="240"/>
      <c r="BP58" s="240"/>
      <c r="BQ58" s="237">
        <v>52</v>
      </c>
      <c r="BR58" s="238"/>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29"/>
    </row>
    <row r="59" spans="1:131" ht="26.25" customHeight="1" x14ac:dyDescent="0.15">
      <c r="A59" s="237">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1"/>
      <c r="BK59" s="231"/>
      <c r="BL59" s="231"/>
      <c r="BM59" s="231"/>
      <c r="BN59" s="231"/>
      <c r="BO59" s="240"/>
      <c r="BP59" s="240"/>
      <c r="BQ59" s="237">
        <v>53</v>
      </c>
      <c r="BR59" s="238"/>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29"/>
    </row>
    <row r="60" spans="1:131" ht="26.25" customHeight="1" x14ac:dyDescent="0.15">
      <c r="A60" s="237">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1"/>
      <c r="BK60" s="231"/>
      <c r="BL60" s="231"/>
      <c r="BM60" s="231"/>
      <c r="BN60" s="231"/>
      <c r="BO60" s="240"/>
      <c r="BP60" s="240"/>
      <c r="BQ60" s="237">
        <v>54</v>
      </c>
      <c r="BR60" s="238"/>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29"/>
    </row>
    <row r="61" spans="1:131" ht="26.25" customHeight="1" thickBot="1" x14ac:dyDescent="0.2">
      <c r="A61" s="237">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1"/>
      <c r="BK61" s="231"/>
      <c r="BL61" s="231"/>
      <c r="BM61" s="231"/>
      <c r="BN61" s="231"/>
      <c r="BO61" s="240"/>
      <c r="BP61" s="240"/>
      <c r="BQ61" s="237">
        <v>55</v>
      </c>
      <c r="BR61" s="238"/>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29"/>
    </row>
    <row r="62" spans="1:131" ht="26.25" customHeight="1" x14ac:dyDescent="0.15">
      <c r="A62" s="237">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402</v>
      </c>
      <c r="BK62" s="1064"/>
      <c r="BL62" s="1064"/>
      <c r="BM62" s="1064"/>
      <c r="BN62" s="1065"/>
      <c r="BO62" s="240"/>
      <c r="BP62" s="240"/>
      <c r="BQ62" s="237">
        <v>56</v>
      </c>
      <c r="BR62" s="238"/>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29"/>
    </row>
    <row r="63" spans="1:131" ht="26.25" customHeight="1" thickBot="1" x14ac:dyDescent="0.2">
      <c r="A63" s="239" t="s">
        <v>380</v>
      </c>
      <c r="B63" s="973" t="s">
        <v>403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486</v>
      </c>
      <c r="AG63" s="995"/>
      <c r="AH63" s="995"/>
      <c r="AI63" s="995"/>
      <c r="AJ63" s="1058"/>
      <c r="AK63" s="1059"/>
      <c r="AL63" s="999"/>
      <c r="AM63" s="999"/>
      <c r="AN63" s="999"/>
      <c r="AO63" s="999"/>
      <c r="AP63" s="995">
        <v>5054</v>
      </c>
      <c r="AQ63" s="995"/>
      <c r="AR63" s="995"/>
      <c r="AS63" s="995"/>
      <c r="AT63" s="995"/>
      <c r="AU63" s="995">
        <v>3873</v>
      </c>
      <c r="AV63" s="995"/>
      <c r="AW63" s="995"/>
      <c r="AX63" s="995"/>
      <c r="AY63" s="995"/>
      <c r="AZ63" s="1053"/>
      <c r="BA63" s="1053"/>
      <c r="BB63" s="1053"/>
      <c r="BC63" s="1053"/>
      <c r="BD63" s="1053"/>
      <c r="BE63" s="996"/>
      <c r="BF63" s="996"/>
      <c r="BG63" s="996"/>
      <c r="BH63" s="996"/>
      <c r="BI63" s="997"/>
      <c r="BJ63" s="1054" t="s">
        <v>124</v>
      </c>
      <c r="BK63" s="989"/>
      <c r="BL63" s="989"/>
      <c r="BM63" s="989"/>
      <c r="BN63" s="1055"/>
      <c r="BO63" s="240"/>
      <c r="BP63" s="240"/>
      <c r="BQ63" s="237">
        <v>57</v>
      </c>
      <c r="BR63" s="238"/>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29"/>
    </row>
    <row r="64" spans="1:131" ht="26.25" customHeight="1" x14ac:dyDescent="0.15">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29"/>
    </row>
    <row r="65" spans="1:131" ht="26.25" customHeight="1" thickBot="1" x14ac:dyDescent="0.2">
      <c r="A65" s="231" t="s">
        <v>404</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29"/>
    </row>
    <row r="66" spans="1:131" ht="26.25" customHeight="1" x14ac:dyDescent="0.15">
      <c r="A66" s="1031" t="s">
        <v>405</v>
      </c>
      <c r="B66" s="1032"/>
      <c r="C66" s="1032"/>
      <c r="D66" s="1032"/>
      <c r="E66" s="1032"/>
      <c r="F66" s="1032"/>
      <c r="G66" s="1032"/>
      <c r="H66" s="1032"/>
      <c r="I66" s="1032"/>
      <c r="J66" s="1032"/>
      <c r="K66" s="1032"/>
      <c r="L66" s="1032"/>
      <c r="M66" s="1032"/>
      <c r="N66" s="1032"/>
      <c r="O66" s="1032"/>
      <c r="P66" s="1033"/>
      <c r="Q66" s="1037" t="s">
        <v>384</v>
      </c>
      <c r="R66" s="1038"/>
      <c r="S66" s="1038"/>
      <c r="T66" s="1038"/>
      <c r="U66" s="1039"/>
      <c r="V66" s="1037" t="s">
        <v>385</v>
      </c>
      <c r="W66" s="1038"/>
      <c r="X66" s="1038"/>
      <c r="Y66" s="1038"/>
      <c r="Z66" s="1039"/>
      <c r="AA66" s="1037" t="s">
        <v>386</v>
      </c>
      <c r="AB66" s="1038"/>
      <c r="AC66" s="1038"/>
      <c r="AD66" s="1038"/>
      <c r="AE66" s="1039"/>
      <c r="AF66" s="1043" t="s">
        <v>387</v>
      </c>
      <c r="AG66" s="1044"/>
      <c r="AH66" s="1044"/>
      <c r="AI66" s="1044"/>
      <c r="AJ66" s="1045"/>
      <c r="AK66" s="1037" t="s">
        <v>388</v>
      </c>
      <c r="AL66" s="1032"/>
      <c r="AM66" s="1032"/>
      <c r="AN66" s="1032"/>
      <c r="AO66" s="1033"/>
      <c r="AP66" s="1037" t="s">
        <v>389</v>
      </c>
      <c r="AQ66" s="1038"/>
      <c r="AR66" s="1038"/>
      <c r="AS66" s="1038"/>
      <c r="AT66" s="1039"/>
      <c r="AU66" s="1037" t="s">
        <v>406</v>
      </c>
      <c r="AV66" s="1038"/>
      <c r="AW66" s="1038"/>
      <c r="AX66" s="1038"/>
      <c r="AY66" s="1039"/>
      <c r="AZ66" s="1037" t="s">
        <v>368</v>
      </c>
      <c r="BA66" s="1038"/>
      <c r="BB66" s="1038"/>
      <c r="BC66" s="1038"/>
      <c r="BD66" s="1051"/>
      <c r="BE66" s="240"/>
      <c r="BF66" s="240"/>
      <c r="BG66" s="240"/>
      <c r="BH66" s="240"/>
      <c r="BI66" s="240"/>
      <c r="BJ66" s="240"/>
      <c r="BK66" s="240"/>
      <c r="BL66" s="240"/>
      <c r="BM66" s="240"/>
      <c r="BN66" s="240"/>
      <c r="BO66" s="240"/>
      <c r="BP66" s="240"/>
      <c r="BQ66" s="237">
        <v>60</v>
      </c>
      <c r="BR66" s="242"/>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29"/>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0"/>
      <c r="BF67" s="240"/>
      <c r="BG67" s="240"/>
      <c r="BH67" s="240"/>
      <c r="BI67" s="240"/>
      <c r="BJ67" s="240"/>
      <c r="BK67" s="240"/>
      <c r="BL67" s="240"/>
      <c r="BM67" s="240"/>
      <c r="BN67" s="240"/>
      <c r="BO67" s="240"/>
      <c r="BP67" s="240"/>
      <c r="BQ67" s="237">
        <v>61</v>
      </c>
      <c r="BR67" s="242"/>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29"/>
    </row>
    <row r="68" spans="1:131" ht="26.25" customHeight="1" thickTop="1" x14ac:dyDescent="0.15">
      <c r="A68" s="235">
        <v>1</v>
      </c>
      <c r="B68" s="1021" t="s">
        <v>555</v>
      </c>
      <c r="C68" s="1022"/>
      <c r="D68" s="1022"/>
      <c r="E68" s="1022"/>
      <c r="F68" s="1022"/>
      <c r="G68" s="1022"/>
      <c r="H68" s="1022"/>
      <c r="I68" s="1022"/>
      <c r="J68" s="1022"/>
      <c r="K68" s="1022"/>
      <c r="L68" s="1022"/>
      <c r="M68" s="1022"/>
      <c r="N68" s="1022"/>
      <c r="O68" s="1022"/>
      <c r="P68" s="1023"/>
      <c r="Q68" s="1024">
        <v>6239</v>
      </c>
      <c r="R68" s="1018"/>
      <c r="S68" s="1018"/>
      <c r="T68" s="1018"/>
      <c r="U68" s="1018"/>
      <c r="V68" s="1018">
        <v>6001</v>
      </c>
      <c r="W68" s="1018"/>
      <c r="X68" s="1018"/>
      <c r="Y68" s="1018"/>
      <c r="Z68" s="1018"/>
      <c r="AA68" s="1018">
        <v>238</v>
      </c>
      <c r="AB68" s="1018"/>
      <c r="AC68" s="1018"/>
      <c r="AD68" s="1018"/>
      <c r="AE68" s="1018"/>
      <c r="AF68" s="1018">
        <v>228</v>
      </c>
      <c r="AG68" s="1018"/>
      <c r="AH68" s="1018"/>
      <c r="AI68" s="1018"/>
      <c r="AJ68" s="1018"/>
      <c r="AK68" s="1018">
        <v>0</v>
      </c>
      <c r="AL68" s="1018"/>
      <c r="AM68" s="1018"/>
      <c r="AN68" s="1018"/>
      <c r="AO68" s="1018"/>
      <c r="AP68" s="1018">
        <v>2949</v>
      </c>
      <c r="AQ68" s="1018"/>
      <c r="AR68" s="1018"/>
      <c r="AS68" s="1018"/>
      <c r="AT68" s="1018"/>
      <c r="AU68" s="1018">
        <v>144</v>
      </c>
      <c r="AV68" s="1018"/>
      <c r="AW68" s="1018"/>
      <c r="AX68" s="1018"/>
      <c r="AY68" s="1018"/>
      <c r="AZ68" s="1019"/>
      <c r="BA68" s="1019"/>
      <c r="BB68" s="1019"/>
      <c r="BC68" s="1019"/>
      <c r="BD68" s="1020"/>
      <c r="BE68" s="240"/>
      <c r="BF68" s="240"/>
      <c r="BG68" s="240"/>
      <c r="BH68" s="240"/>
      <c r="BI68" s="240"/>
      <c r="BJ68" s="240"/>
      <c r="BK68" s="240"/>
      <c r="BL68" s="240"/>
      <c r="BM68" s="240"/>
      <c r="BN68" s="240"/>
      <c r="BO68" s="240"/>
      <c r="BP68" s="240"/>
      <c r="BQ68" s="237">
        <v>62</v>
      </c>
      <c r="BR68" s="242"/>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29"/>
    </row>
    <row r="69" spans="1:131" ht="26.25" customHeight="1" x14ac:dyDescent="0.15">
      <c r="A69" s="237">
        <v>2</v>
      </c>
      <c r="B69" s="1010" t="s">
        <v>556</v>
      </c>
      <c r="C69" s="1011"/>
      <c r="D69" s="1011"/>
      <c r="E69" s="1011"/>
      <c r="F69" s="1011"/>
      <c r="G69" s="1011"/>
      <c r="H69" s="1011"/>
      <c r="I69" s="1011"/>
      <c r="J69" s="1011"/>
      <c r="K69" s="1011"/>
      <c r="L69" s="1011"/>
      <c r="M69" s="1011"/>
      <c r="N69" s="1011"/>
      <c r="O69" s="1011"/>
      <c r="P69" s="1012"/>
      <c r="Q69" s="1013">
        <v>5908</v>
      </c>
      <c r="R69" s="1007"/>
      <c r="S69" s="1007"/>
      <c r="T69" s="1007"/>
      <c r="U69" s="1007"/>
      <c r="V69" s="1007">
        <v>3386</v>
      </c>
      <c r="W69" s="1007"/>
      <c r="X69" s="1007"/>
      <c r="Y69" s="1007"/>
      <c r="Z69" s="1007"/>
      <c r="AA69" s="1007">
        <v>2522</v>
      </c>
      <c r="AB69" s="1007"/>
      <c r="AC69" s="1007"/>
      <c r="AD69" s="1007"/>
      <c r="AE69" s="1007"/>
      <c r="AF69" s="1007">
        <v>2522</v>
      </c>
      <c r="AG69" s="1007"/>
      <c r="AH69" s="1007"/>
      <c r="AI69" s="1007"/>
      <c r="AJ69" s="1007"/>
      <c r="AK69" s="1007" t="s">
        <v>493</v>
      </c>
      <c r="AL69" s="1007"/>
      <c r="AM69" s="1007"/>
      <c r="AN69" s="1007"/>
      <c r="AO69" s="1007"/>
      <c r="AP69" s="1007" t="s">
        <v>493</v>
      </c>
      <c r="AQ69" s="1007"/>
      <c r="AR69" s="1007"/>
      <c r="AS69" s="1007"/>
      <c r="AT69" s="1007"/>
      <c r="AU69" s="1007" t="s">
        <v>493</v>
      </c>
      <c r="AV69" s="1007"/>
      <c r="AW69" s="1007"/>
      <c r="AX69" s="1007"/>
      <c r="AY69" s="1007"/>
      <c r="AZ69" s="1008"/>
      <c r="BA69" s="1008"/>
      <c r="BB69" s="1008"/>
      <c r="BC69" s="1008"/>
      <c r="BD69" s="1009"/>
      <c r="BE69" s="240"/>
      <c r="BF69" s="240"/>
      <c r="BG69" s="240"/>
      <c r="BH69" s="240"/>
      <c r="BI69" s="240"/>
      <c r="BJ69" s="240"/>
      <c r="BK69" s="240"/>
      <c r="BL69" s="240"/>
      <c r="BM69" s="240"/>
      <c r="BN69" s="240"/>
      <c r="BO69" s="240"/>
      <c r="BP69" s="240"/>
      <c r="BQ69" s="237">
        <v>63</v>
      </c>
      <c r="BR69" s="242"/>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29"/>
    </row>
    <row r="70" spans="1:131" ht="26.25" customHeight="1" x14ac:dyDescent="0.15">
      <c r="A70" s="237">
        <v>3</v>
      </c>
      <c r="B70" s="1010" t="s">
        <v>557</v>
      </c>
      <c r="C70" s="1011"/>
      <c r="D70" s="1011"/>
      <c r="E70" s="1011"/>
      <c r="F70" s="1011"/>
      <c r="G70" s="1011"/>
      <c r="H70" s="1011"/>
      <c r="I70" s="1011"/>
      <c r="J70" s="1011"/>
      <c r="K70" s="1011"/>
      <c r="L70" s="1011"/>
      <c r="M70" s="1011"/>
      <c r="N70" s="1011"/>
      <c r="O70" s="1011"/>
      <c r="P70" s="1012"/>
      <c r="Q70" s="1013">
        <v>617</v>
      </c>
      <c r="R70" s="1007"/>
      <c r="S70" s="1007"/>
      <c r="T70" s="1007"/>
      <c r="U70" s="1007"/>
      <c r="V70" s="1007">
        <v>567</v>
      </c>
      <c r="W70" s="1007"/>
      <c r="X70" s="1007"/>
      <c r="Y70" s="1007"/>
      <c r="Z70" s="1007"/>
      <c r="AA70" s="1007">
        <v>51</v>
      </c>
      <c r="AB70" s="1007"/>
      <c r="AC70" s="1007"/>
      <c r="AD70" s="1007"/>
      <c r="AE70" s="1007"/>
      <c r="AF70" s="1007">
        <v>51</v>
      </c>
      <c r="AG70" s="1007"/>
      <c r="AH70" s="1007"/>
      <c r="AI70" s="1007"/>
      <c r="AJ70" s="1007"/>
      <c r="AK70" s="1007">
        <v>39</v>
      </c>
      <c r="AL70" s="1007"/>
      <c r="AM70" s="1007"/>
      <c r="AN70" s="1007"/>
      <c r="AO70" s="1007"/>
      <c r="AP70" s="1007" t="s">
        <v>493</v>
      </c>
      <c r="AQ70" s="1007"/>
      <c r="AR70" s="1007"/>
      <c r="AS70" s="1007"/>
      <c r="AT70" s="1007"/>
      <c r="AU70" s="1007" t="s">
        <v>493</v>
      </c>
      <c r="AV70" s="1007"/>
      <c r="AW70" s="1007"/>
      <c r="AX70" s="1007"/>
      <c r="AY70" s="1007"/>
      <c r="AZ70" s="1008"/>
      <c r="BA70" s="1008"/>
      <c r="BB70" s="1008"/>
      <c r="BC70" s="1008"/>
      <c r="BD70" s="1009"/>
      <c r="BE70" s="240"/>
      <c r="BF70" s="240"/>
      <c r="BG70" s="240"/>
      <c r="BH70" s="240"/>
      <c r="BI70" s="240"/>
      <c r="BJ70" s="240"/>
      <c r="BK70" s="240"/>
      <c r="BL70" s="240"/>
      <c r="BM70" s="240"/>
      <c r="BN70" s="240"/>
      <c r="BO70" s="240"/>
      <c r="BP70" s="240"/>
      <c r="BQ70" s="237">
        <v>64</v>
      </c>
      <c r="BR70" s="242"/>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29"/>
    </row>
    <row r="71" spans="1:131" ht="26.25" customHeight="1" x14ac:dyDescent="0.15">
      <c r="A71" s="237">
        <v>4</v>
      </c>
      <c r="B71" s="1010" t="s">
        <v>558</v>
      </c>
      <c r="C71" s="1011"/>
      <c r="D71" s="1011"/>
      <c r="E71" s="1011"/>
      <c r="F71" s="1011"/>
      <c r="G71" s="1011"/>
      <c r="H71" s="1011"/>
      <c r="I71" s="1011"/>
      <c r="J71" s="1011"/>
      <c r="K71" s="1011"/>
      <c r="L71" s="1011"/>
      <c r="M71" s="1011"/>
      <c r="N71" s="1011"/>
      <c r="O71" s="1011"/>
      <c r="P71" s="1012"/>
      <c r="Q71" s="1013">
        <v>177493</v>
      </c>
      <c r="R71" s="1007"/>
      <c r="S71" s="1007"/>
      <c r="T71" s="1007"/>
      <c r="U71" s="1007"/>
      <c r="V71" s="1007">
        <v>175048</v>
      </c>
      <c r="W71" s="1007"/>
      <c r="X71" s="1007"/>
      <c r="Y71" s="1007"/>
      <c r="Z71" s="1007"/>
      <c r="AA71" s="1007">
        <v>2445</v>
      </c>
      <c r="AB71" s="1007"/>
      <c r="AC71" s="1007"/>
      <c r="AD71" s="1007"/>
      <c r="AE71" s="1007"/>
      <c r="AF71" s="1007">
        <v>2442</v>
      </c>
      <c r="AG71" s="1007"/>
      <c r="AH71" s="1007"/>
      <c r="AI71" s="1007"/>
      <c r="AJ71" s="1007"/>
      <c r="AK71" s="1007">
        <v>6094</v>
      </c>
      <c r="AL71" s="1007"/>
      <c r="AM71" s="1007"/>
      <c r="AN71" s="1007"/>
      <c r="AO71" s="1007"/>
      <c r="AP71" s="1007" t="s">
        <v>493</v>
      </c>
      <c r="AQ71" s="1007"/>
      <c r="AR71" s="1007"/>
      <c r="AS71" s="1007"/>
      <c r="AT71" s="1007"/>
      <c r="AU71" s="1007" t="s">
        <v>493</v>
      </c>
      <c r="AV71" s="1007"/>
      <c r="AW71" s="1007"/>
      <c r="AX71" s="1007"/>
      <c r="AY71" s="1007"/>
      <c r="AZ71" s="1008"/>
      <c r="BA71" s="1008"/>
      <c r="BB71" s="1008"/>
      <c r="BC71" s="1008"/>
      <c r="BD71" s="1009"/>
      <c r="BE71" s="240"/>
      <c r="BF71" s="240"/>
      <c r="BG71" s="240"/>
      <c r="BH71" s="240"/>
      <c r="BI71" s="240"/>
      <c r="BJ71" s="240"/>
      <c r="BK71" s="240"/>
      <c r="BL71" s="240"/>
      <c r="BM71" s="240"/>
      <c r="BN71" s="240"/>
      <c r="BO71" s="240"/>
      <c r="BP71" s="240"/>
      <c r="BQ71" s="237">
        <v>65</v>
      </c>
      <c r="BR71" s="242"/>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29"/>
    </row>
    <row r="72" spans="1:131" ht="26.25" customHeight="1" x14ac:dyDescent="0.15">
      <c r="A72" s="237">
        <v>5</v>
      </c>
      <c r="B72" s="1010" t="s">
        <v>559</v>
      </c>
      <c r="C72" s="1011"/>
      <c r="D72" s="1011"/>
      <c r="E72" s="1011"/>
      <c r="F72" s="1011"/>
      <c r="G72" s="1011"/>
      <c r="H72" s="1011"/>
      <c r="I72" s="1011"/>
      <c r="J72" s="1011"/>
      <c r="K72" s="1011"/>
      <c r="L72" s="1011"/>
      <c r="M72" s="1011"/>
      <c r="N72" s="1011"/>
      <c r="O72" s="1011"/>
      <c r="P72" s="1012"/>
      <c r="Q72" s="1013">
        <v>127</v>
      </c>
      <c r="R72" s="1007"/>
      <c r="S72" s="1007"/>
      <c r="T72" s="1007"/>
      <c r="U72" s="1007"/>
      <c r="V72" s="1007">
        <v>122</v>
      </c>
      <c r="W72" s="1007"/>
      <c r="X72" s="1007"/>
      <c r="Y72" s="1007"/>
      <c r="Z72" s="1007"/>
      <c r="AA72" s="1007">
        <v>5</v>
      </c>
      <c r="AB72" s="1007"/>
      <c r="AC72" s="1007"/>
      <c r="AD72" s="1007"/>
      <c r="AE72" s="1007"/>
      <c r="AF72" s="1007">
        <v>5</v>
      </c>
      <c r="AG72" s="1007"/>
      <c r="AH72" s="1007"/>
      <c r="AI72" s="1007"/>
      <c r="AJ72" s="1007"/>
      <c r="AK72" s="1007">
        <v>10</v>
      </c>
      <c r="AL72" s="1007"/>
      <c r="AM72" s="1007"/>
      <c r="AN72" s="1007"/>
      <c r="AO72" s="1007"/>
      <c r="AP72" s="1007" t="s">
        <v>493</v>
      </c>
      <c r="AQ72" s="1007"/>
      <c r="AR72" s="1007"/>
      <c r="AS72" s="1007"/>
      <c r="AT72" s="1007"/>
      <c r="AU72" s="1007" t="s">
        <v>493</v>
      </c>
      <c r="AV72" s="1007"/>
      <c r="AW72" s="1007"/>
      <c r="AX72" s="1007"/>
      <c r="AY72" s="1007"/>
      <c r="AZ72" s="1008"/>
      <c r="BA72" s="1008"/>
      <c r="BB72" s="1008"/>
      <c r="BC72" s="1008"/>
      <c r="BD72" s="1009"/>
      <c r="BE72" s="240"/>
      <c r="BF72" s="240"/>
      <c r="BG72" s="240"/>
      <c r="BH72" s="240"/>
      <c r="BI72" s="240"/>
      <c r="BJ72" s="240"/>
      <c r="BK72" s="240"/>
      <c r="BL72" s="240"/>
      <c r="BM72" s="240"/>
      <c r="BN72" s="240"/>
      <c r="BO72" s="240"/>
      <c r="BP72" s="240"/>
      <c r="BQ72" s="237">
        <v>66</v>
      </c>
      <c r="BR72" s="242"/>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29"/>
    </row>
    <row r="73" spans="1:131" ht="26.25" customHeight="1" x14ac:dyDescent="0.15">
      <c r="A73" s="237">
        <v>6</v>
      </c>
      <c r="B73" s="1010" t="s">
        <v>560</v>
      </c>
      <c r="C73" s="1011"/>
      <c r="D73" s="1011"/>
      <c r="E73" s="1011"/>
      <c r="F73" s="1011"/>
      <c r="G73" s="1011"/>
      <c r="H73" s="1011"/>
      <c r="I73" s="1011"/>
      <c r="J73" s="1011"/>
      <c r="K73" s="1011"/>
      <c r="L73" s="1011"/>
      <c r="M73" s="1011"/>
      <c r="N73" s="1011"/>
      <c r="O73" s="1011"/>
      <c r="P73" s="1012"/>
      <c r="Q73" s="1013">
        <v>895</v>
      </c>
      <c r="R73" s="1007"/>
      <c r="S73" s="1007"/>
      <c r="T73" s="1007"/>
      <c r="U73" s="1007"/>
      <c r="V73" s="1007">
        <v>875</v>
      </c>
      <c r="W73" s="1007"/>
      <c r="X73" s="1007"/>
      <c r="Y73" s="1007"/>
      <c r="Z73" s="1007"/>
      <c r="AA73" s="1007">
        <v>19</v>
      </c>
      <c r="AB73" s="1007"/>
      <c r="AC73" s="1007"/>
      <c r="AD73" s="1007"/>
      <c r="AE73" s="1007"/>
      <c r="AF73" s="1007">
        <v>19</v>
      </c>
      <c r="AG73" s="1007"/>
      <c r="AH73" s="1007"/>
      <c r="AI73" s="1007"/>
      <c r="AJ73" s="1007"/>
      <c r="AK73" s="1007">
        <v>60</v>
      </c>
      <c r="AL73" s="1007"/>
      <c r="AM73" s="1007"/>
      <c r="AN73" s="1007"/>
      <c r="AO73" s="1007"/>
      <c r="AP73" s="1007" t="s">
        <v>493</v>
      </c>
      <c r="AQ73" s="1007"/>
      <c r="AR73" s="1007"/>
      <c r="AS73" s="1007"/>
      <c r="AT73" s="1007"/>
      <c r="AU73" s="1007" t="s">
        <v>493</v>
      </c>
      <c r="AV73" s="1007"/>
      <c r="AW73" s="1007"/>
      <c r="AX73" s="1007"/>
      <c r="AY73" s="1007"/>
      <c r="AZ73" s="1008"/>
      <c r="BA73" s="1008"/>
      <c r="BB73" s="1008"/>
      <c r="BC73" s="1008"/>
      <c r="BD73" s="1009"/>
      <c r="BE73" s="240"/>
      <c r="BF73" s="240"/>
      <c r="BG73" s="240"/>
      <c r="BH73" s="240"/>
      <c r="BI73" s="240"/>
      <c r="BJ73" s="240"/>
      <c r="BK73" s="240"/>
      <c r="BL73" s="240"/>
      <c r="BM73" s="240"/>
      <c r="BN73" s="240"/>
      <c r="BO73" s="240"/>
      <c r="BP73" s="240"/>
      <c r="BQ73" s="237">
        <v>67</v>
      </c>
      <c r="BR73" s="242"/>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29"/>
    </row>
    <row r="74" spans="1:131" ht="26.25" customHeight="1" x14ac:dyDescent="0.15">
      <c r="A74" s="237">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0"/>
      <c r="BF74" s="240"/>
      <c r="BG74" s="240"/>
      <c r="BH74" s="240"/>
      <c r="BI74" s="240"/>
      <c r="BJ74" s="240"/>
      <c r="BK74" s="240"/>
      <c r="BL74" s="240"/>
      <c r="BM74" s="240"/>
      <c r="BN74" s="240"/>
      <c r="BO74" s="240"/>
      <c r="BP74" s="240"/>
      <c r="BQ74" s="237">
        <v>68</v>
      </c>
      <c r="BR74" s="242"/>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29"/>
    </row>
    <row r="75" spans="1:131" ht="26.25" customHeight="1" x14ac:dyDescent="0.15">
      <c r="A75" s="237">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0"/>
      <c r="BF75" s="240"/>
      <c r="BG75" s="240"/>
      <c r="BH75" s="240"/>
      <c r="BI75" s="240"/>
      <c r="BJ75" s="240"/>
      <c r="BK75" s="240"/>
      <c r="BL75" s="240"/>
      <c r="BM75" s="240"/>
      <c r="BN75" s="240"/>
      <c r="BO75" s="240"/>
      <c r="BP75" s="240"/>
      <c r="BQ75" s="237">
        <v>69</v>
      </c>
      <c r="BR75" s="242"/>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29"/>
    </row>
    <row r="76" spans="1:131" ht="26.25" customHeight="1" x14ac:dyDescent="0.15">
      <c r="A76" s="237">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0"/>
      <c r="BF76" s="240"/>
      <c r="BG76" s="240"/>
      <c r="BH76" s="240"/>
      <c r="BI76" s="240"/>
      <c r="BJ76" s="240"/>
      <c r="BK76" s="240"/>
      <c r="BL76" s="240"/>
      <c r="BM76" s="240"/>
      <c r="BN76" s="240"/>
      <c r="BO76" s="240"/>
      <c r="BP76" s="240"/>
      <c r="BQ76" s="237">
        <v>70</v>
      </c>
      <c r="BR76" s="242"/>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29"/>
    </row>
    <row r="77" spans="1:131" ht="26.25" customHeight="1" x14ac:dyDescent="0.15">
      <c r="A77" s="237">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0"/>
      <c r="BF77" s="240"/>
      <c r="BG77" s="240"/>
      <c r="BH77" s="240"/>
      <c r="BI77" s="240"/>
      <c r="BJ77" s="240"/>
      <c r="BK77" s="240"/>
      <c r="BL77" s="240"/>
      <c r="BM77" s="240"/>
      <c r="BN77" s="240"/>
      <c r="BO77" s="240"/>
      <c r="BP77" s="240"/>
      <c r="BQ77" s="237">
        <v>71</v>
      </c>
      <c r="BR77" s="242"/>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29"/>
    </row>
    <row r="78" spans="1:131" ht="26.25" customHeight="1" x14ac:dyDescent="0.15">
      <c r="A78" s="237">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0"/>
      <c r="BF78" s="240"/>
      <c r="BG78" s="240"/>
      <c r="BH78" s="240"/>
      <c r="BI78" s="240"/>
      <c r="BJ78" s="229"/>
      <c r="BK78" s="229"/>
      <c r="BL78" s="229"/>
      <c r="BM78" s="229"/>
      <c r="BN78" s="229"/>
      <c r="BO78" s="240"/>
      <c r="BP78" s="240"/>
      <c r="BQ78" s="237">
        <v>72</v>
      </c>
      <c r="BR78" s="242"/>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29"/>
    </row>
    <row r="79" spans="1:131" ht="26.25" customHeight="1" x14ac:dyDescent="0.15">
      <c r="A79" s="237">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0"/>
      <c r="BF79" s="240"/>
      <c r="BG79" s="240"/>
      <c r="BH79" s="240"/>
      <c r="BI79" s="240"/>
      <c r="BJ79" s="229"/>
      <c r="BK79" s="229"/>
      <c r="BL79" s="229"/>
      <c r="BM79" s="229"/>
      <c r="BN79" s="229"/>
      <c r="BO79" s="240"/>
      <c r="BP79" s="240"/>
      <c r="BQ79" s="237">
        <v>73</v>
      </c>
      <c r="BR79" s="242"/>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29"/>
    </row>
    <row r="80" spans="1:131" ht="26.25" customHeight="1" x14ac:dyDescent="0.15">
      <c r="A80" s="237">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0"/>
      <c r="BF80" s="240"/>
      <c r="BG80" s="240"/>
      <c r="BH80" s="240"/>
      <c r="BI80" s="240"/>
      <c r="BJ80" s="240"/>
      <c r="BK80" s="240"/>
      <c r="BL80" s="240"/>
      <c r="BM80" s="240"/>
      <c r="BN80" s="240"/>
      <c r="BO80" s="240"/>
      <c r="BP80" s="240"/>
      <c r="BQ80" s="237">
        <v>74</v>
      </c>
      <c r="BR80" s="242"/>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29"/>
    </row>
    <row r="81" spans="1:131" ht="26.25" customHeight="1" x14ac:dyDescent="0.15">
      <c r="A81" s="237">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0"/>
      <c r="BF81" s="240"/>
      <c r="BG81" s="240"/>
      <c r="BH81" s="240"/>
      <c r="BI81" s="240"/>
      <c r="BJ81" s="240"/>
      <c r="BK81" s="240"/>
      <c r="BL81" s="240"/>
      <c r="BM81" s="240"/>
      <c r="BN81" s="240"/>
      <c r="BO81" s="240"/>
      <c r="BP81" s="240"/>
      <c r="BQ81" s="237">
        <v>75</v>
      </c>
      <c r="BR81" s="242"/>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29"/>
    </row>
    <row r="82" spans="1:131" ht="26.25" customHeight="1" x14ac:dyDescent="0.15">
      <c r="A82" s="237">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0"/>
      <c r="BF82" s="240"/>
      <c r="BG82" s="240"/>
      <c r="BH82" s="240"/>
      <c r="BI82" s="240"/>
      <c r="BJ82" s="240"/>
      <c r="BK82" s="240"/>
      <c r="BL82" s="240"/>
      <c r="BM82" s="240"/>
      <c r="BN82" s="240"/>
      <c r="BO82" s="240"/>
      <c r="BP82" s="240"/>
      <c r="BQ82" s="237">
        <v>76</v>
      </c>
      <c r="BR82" s="242"/>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29"/>
    </row>
    <row r="83" spans="1:131" ht="26.25" customHeight="1" x14ac:dyDescent="0.15">
      <c r="A83" s="237">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0"/>
      <c r="BF83" s="240"/>
      <c r="BG83" s="240"/>
      <c r="BH83" s="240"/>
      <c r="BI83" s="240"/>
      <c r="BJ83" s="240"/>
      <c r="BK83" s="240"/>
      <c r="BL83" s="240"/>
      <c r="BM83" s="240"/>
      <c r="BN83" s="240"/>
      <c r="BO83" s="240"/>
      <c r="BP83" s="240"/>
      <c r="BQ83" s="237">
        <v>77</v>
      </c>
      <c r="BR83" s="242"/>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29"/>
    </row>
    <row r="84" spans="1:131" ht="26.25" customHeight="1" x14ac:dyDescent="0.15">
      <c r="A84" s="237">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0"/>
      <c r="BF84" s="240"/>
      <c r="BG84" s="240"/>
      <c r="BH84" s="240"/>
      <c r="BI84" s="240"/>
      <c r="BJ84" s="240"/>
      <c r="BK84" s="240"/>
      <c r="BL84" s="240"/>
      <c r="BM84" s="240"/>
      <c r="BN84" s="240"/>
      <c r="BO84" s="240"/>
      <c r="BP84" s="240"/>
      <c r="BQ84" s="237">
        <v>78</v>
      </c>
      <c r="BR84" s="242"/>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29"/>
    </row>
    <row r="85" spans="1:131" ht="26.25" customHeight="1" x14ac:dyDescent="0.15">
      <c r="A85" s="237">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0"/>
      <c r="BF85" s="240"/>
      <c r="BG85" s="240"/>
      <c r="BH85" s="240"/>
      <c r="BI85" s="240"/>
      <c r="BJ85" s="240"/>
      <c r="BK85" s="240"/>
      <c r="BL85" s="240"/>
      <c r="BM85" s="240"/>
      <c r="BN85" s="240"/>
      <c r="BO85" s="240"/>
      <c r="BP85" s="240"/>
      <c r="BQ85" s="237">
        <v>79</v>
      </c>
      <c r="BR85" s="242"/>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29"/>
    </row>
    <row r="86" spans="1:131" ht="26.25" customHeight="1" x14ac:dyDescent="0.15">
      <c r="A86" s="237">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0"/>
      <c r="BF86" s="240"/>
      <c r="BG86" s="240"/>
      <c r="BH86" s="240"/>
      <c r="BI86" s="240"/>
      <c r="BJ86" s="240"/>
      <c r="BK86" s="240"/>
      <c r="BL86" s="240"/>
      <c r="BM86" s="240"/>
      <c r="BN86" s="240"/>
      <c r="BO86" s="240"/>
      <c r="BP86" s="240"/>
      <c r="BQ86" s="237">
        <v>80</v>
      </c>
      <c r="BR86" s="242"/>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29"/>
    </row>
    <row r="87" spans="1:131" ht="26.25" customHeight="1" x14ac:dyDescent="0.15">
      <c r="A87" s="243">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0"/>
      <c r="BF87" s="240"/>
      <c r="BG87" s="240"/>
      <c r="BH87" s="240"/>
      <c r="BI87" s="240"/>
      <c r="BJ87" s="240"/>
      <c r="BK87" s="240"/>
      <c r="BL87" s="240"/>
      <c r="BM87" s="240"/>
      <c r="BN87" s="240"/>
      <c r="BO87" s="240"/>
      <c r="BP87" s="240"/>
      <c r="BQ87" s="237">
        <v>81</v>
      </c>
      <c r="BR87" s="242"/>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29"/>
    </row>
    <row r="88" spans="1:131" ht="26.25" customHeight="1" thickBot="1" x14ac:dyDescent="0.2">
      <c r="A88" s="239" t="s">
        <v>380</v>
      </c>
      <c r="B88" s="973" t="s">
        <v>407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5267</v>
      </c>
      <c r="AG88" s="995"/>
      <c r="AH88" s="995"/>
      <c r="AI88" s="995"/>
      <c r="AJ88" s="995"/>
      <c r="AK88" s="999"/>
      <c r="AL88" s="999"/>
      <c r="AM88" s="999"/>
      <c r="AN88" s="999"/>
      <c r="AO88" s="999"/>
      <c r="AP88" s="995">
        <v>2949</v>
      </c>
      <c r="AQ88" s="995"/>
      <c r="AR88" s="995"/>
      <c r="AS88" s="995"/>
      <c r="AT88" s="995"/>
      <c r="AU88" s="995">
        <v>144</v>
      </c>
      <c r="AV88" s="995"/>
      <c r="AW88" s="995"/>
      <c r="AX88" s="995"/>
      <c r="AY88" s="995"/>
      <c r="AZ88" s="996"/>
      <c r="BA88" s="996"/>
      <c r="BB88" s="996"/>
      <c r="BC88" s="996"/>
      <c r="BD88" s="997"/>
      <c r="BE88" s="240"/>
      <c r="BF88" s="240"/>
      <c r="BG88" s="240"/>
      <c r="BH88" s="240"/>
      <c r="BI88" s="240"/>
      <c r="BJ88" s="240"/>
      <c r="BK88" s="240"/>
      <c r="BL88" s="240"/>
      <c r="BM88" s="240"/>
      <c r="BN88" s="240"/>
      <c r="BO88" s="240"/>
      <c r="BP88" s="240"/>
      <c r="BQ88" s="237">
        <v>82</v>
      </c>
      <c r="BR88" s="242"/>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29"/>
    </row>
    <row r="89" spans="1:131" ht="26.25" hidden="1" customHeight="1" x14ac:dyDescent="0.15">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29"/>
    </row>
    <row r="90" spans="1:131" ht="26.25" hidden="1" customHeight="1" x14ac:dyDescent="0.15">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29"/>
    </row>
    <row r="91" spans="1:131" ht="26.25" hidden="1" customHeight="1" x14ac:dyDescent="0.15">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29"/>
    </row>
    <row r="92" spans="1:131" ht="26.25" hidden="1" customHeight="1" x14ac:dyDescent="0.15">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29"/>
    </row>
    <row r="93" spans="1:131" ht="26.25" hidden="1" customHeight="1" x14ac:dyDescent="0.15">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29"/>
    </row>
    <row r="94" spans="1:131" ht="26.25" hidden="1" customHeight="1" x14ac:dyDescent="0.15">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29"/>
    </row>
    <row r="95" spans="1:131" ht="26.25" hidden="1" customHeight="1" x14ac:dyDescent="0.15">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29"/>
    </row>
    <row r="96" spans="1:131" ht="26.25" hidden="1" customHeight="1" x14ac:dyDescent="0.15">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29"/>
    </row>
    <row r="97" spans="1:131" ht="26.25" hidden="1" customHeight="1" x14ac:dyDescent="0.15">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29"/>
    </row>
    <row r="98" spans="1:131" ht="26.25" hidden="1" customHeight="1" x14ac:dyDescent="0.15">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29"/>
    </row>
    <row r="99" spans="1:131" ht="26.25" hidden="1" customHeight="1" x14ac:dyDescent="0.15">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29"/>
    </row>
    <row r="100" spans="1:131" ht="26.25" hidden="1" customHeight="1" x14ac:dyDescent="0.15">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29"/>
    </row>
    <row r="101" spans="1:131" ht="26.25" hidden="1" customHeight="1" x14ac:dyDescent="0.15">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29"/>
    </row>
    <row r="102" spans="1:131" ht="26.25" customHeight="1" thickBot="1" x14ac:dyDescent="0.2">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380</v>
      </c>
      <c r="BR102" s="973" t="s">
        <v>408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29"/>
    </row>
    <row r="103" spans="1:131" ht="26.25" customHeight="1" x14ac:dyDescent="0.15">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76" t="s">
        <v>409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9"/>
    </row>
    <row r="104" spans="1:131" ht="26.25" customHeight="1" x14ac:dyDescent="0.15">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77" t="s">
        <v>410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9"/>
    </row>
    <row r="105" spans="1:131" ht="11.25" customHeight="1" x14ac:dyDescent="0.15">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15">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
      <c r="A107" s="248" t="s">
        <v>411</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412</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15">
      <c r="A108" s="978" t="s">
        <v>413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9" customFormat="1" ht="26.25" customHeight="1" x14ac:dyDescent="0.15">
      <c r="A109" s="931" t="s">
        <v>415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416</v>
      </c>
      <c r="AB109" s="932"/>
      <c r="AC109" s="932"/>
      <c r="AD109" s="932"/>
      <c r="AE109" s="933"/>
      <c r="AF109" s="934" t="s">
        <v>417</v>
      </c>
      <c r="AG109" s="932"/>
      <c r="AH109" s="932"/>
      <c r="AI109" s="932"/>
      <c r="AJ109" s="933"/>
      <c r="AK109" s="934" t="s">
        <v>298</v>
      </c>
      <c r="AL109" s="932"/>
      <c r="AM109" s="932"/>
      <c r="AN109" s="932"/>
      <c r="AO109" s="933"/>
      <c r="AP109" s="934" t="s">
        <v>418</v>
      </c>
      <c r="AQ109" s="932"/>
      <c r="AR109" s="932"/>
      <c r="AS109" s="932"/>
      <c r="AT109" s="965"/>
      <c r="AU109" s="931" t="s">
        <v>415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416</v>
      </c>
      <c r="BR109" s="932"/>
      <c r="BS109" s="932"/>
      <c r="BT109" s="932"/>
      <c r="BU109" s="933"/>
      <c r="BV109" s="934" t="s">
        <v>417</v>
      </c>
      <c r="BW109" s="932"/>
      <c r="BX109" s="932"/>
      <c r="BY109" s="932"/>
      <c r="BZ109" s="933"/>
      <c r="CA109" s="934" t="s">
        <v>298</v>
      </c>
      <c r="CB109" s="932"/>
      <c r="CC109" s="932"/>
      <c r="CD109" s="932"/>
      <c r="CE109" s="933"/>
      <c r="CF109" s="972" t="s">
        <v>418</v>
      </c>
      <c r="CG109" s="972"/>
      <c r="CH109" s="972"/>
      <c r="CI109" s="972"/>
      <c r="CJ109" s="972"/>
      <c r="CK109" s="934" t="s">
        <v>419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416</v>
      </c>
      <c r="DH109" s="932"/>
      <c r="DI109" s="932"/>
      <c r="DJ109" s="932"/>
      <c r="DK109" s="933"/>
      <c r="DL109" s="934" t="s">
        <v>417</v>
      </c>
      <c r="DM109" s="932"/>
      <c r="DN109" s="932"/>
      <c r="DO109" s="932"/>
      <c r="DP109" s="933"/>
      <c r="DQ109" s="934" t="s">
        <v>298</v>
      </c>
      <c r="DR109" s="932"/>
      <c r="DS109" s="932"/>
      <c r="DT109" s="932"/>
      <c r="DU109" s="933"/>
      <c r="DV109" s="934" t="s">
        <v>418</v>
      </c>
      <c r="DW109" s="932"/>
      <c r="DX109" s="932"/>
      <c r="DY109" s="932"/>
      <c r="DZ109" s="965"/>
    </row>
    <row r="110" spans="1:131" s="229" customFormat="1" ht="26.25" customHeight="1" x14ac:dyDescent="0.15">
      <c r="A110" s="843" t="s">
        <v>420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547715</v>
      </c>
      <c r="AB110" s="925"/>
      <c r="AC110" s="925"/>
      <c r="AD110" s="925"/>
      <c r="AE110" s="926"/>
      <c r="AF110" s="927">
        <v>609379</v>
      </c>
      <c r="AG110" s="925"/>
      <c r="AH110" s="925"/>
      <c r="AI110" s="925"/>
      <c r="AJ110" s="926"/>
      <c r="AK110" s="927">
        <v>641497</v>
      </c>
      <c r="AL110" s="925"/>
      <c r="AM110" s="925"/>
      <c r="AN110" s="925"/>
      <c r="AO110" s="926"/>
      <c r="AP110" s="928">
        <v>16.8</v>
      </c>
      <c r="AQ110" s="929"/>
      <c r="AR110" s="929"/>
      <c r="AS110" s="929"/>
      <c r="AT110" s="930"/>
      <c r="AU110" s="966" t="s">
        <v>71</v>
      </c>
      <c r="AV110" s="967"/>
      <c r="AW110" s="967"/>
      <c r="AX110" s="967"/>
      <c r="AY110" s="967"/>
      <c r="AZ110" s="896" t="s">
        <v>421</v>
      </c>
      <c r="BA110" s="844"/>
      <c r="BB110" s="844"/>
      <c r="BC110" s="844"/>
      <c r="BD110" s="844"/>
      <c r="BE110" s="844"/>
      <c r="BF110" s="844"/>
      <c r="BG110" s="844"/>
      <c r="BH110" s="844"/>
      <c r="BI110" s="844"/>
      <c r="BJ110" s="844"/>
      <c r="BK110" s="844"/>
      <c r="BL110" s="844"/>
      <c r="BM110" s="844"/>
      <c r="BN110" s="844"/>
      <c r="BO110" s="844"/>
      <c r="BP110" s="845"/>
      <c r="BQ110" s="897">
        <v>7477265</v>
      </c>
      <c r="BR110" s="878"/>
      <c r="BS110" s="878"/>
      <c r="BT110" s="878"/>
      <c r="BU110" s="878"/>
      <c r="BV110" s="878">
        <v>7939918</v>
      </c>
      <c r="BW110" s="878"/>
      <c r="BX110" s="878"/>
      <c r="BY110" s="878"/>
      <c r="BZ110" s="878"/>
      <c r="CA110" s="878">
        <v>7818353</v>
      </c>
      <c r="CB110" s="878"/>
      <c r="CC110" s="878"/>
      <c r="CD110" s="878"/>
      <c r="CE110" s="878"/>
      <c r="CF110" s="902">
        <v>204.7</v>
      </c>
      <c r="CG110" s="903"/>
      <c r="CH110" s="903"/>
      <c r="CI110" s="903"/>
      <c r="CJ110" s="903"/>
      <c r="CK110" s="962" t="s">
        <v>422</v>
      </c>
      <c r="CL110" s="855"/>
      <c r="CM110" s="896" t="s">
        <v>423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124</v>
      </c>
      <c r="DH110" s="878"/>
      <c r="DI110" s="878"/>
      <c r="DJ110" s="878"/>
      <c r="DK110" s="878"/>
      <c r="DL110" s="878" t="s">
        <v>124</v>
      </c>
      <c r="DM110" s="878"/>
      <c r="DN110" s="878"/>
      <c r="DO110" s="878"/>
      <c r="DP110" s="878"/>
      <c r="DQ110" s="878" t="s">
        <v>124</v>
      </c>
      <c r="DR110" s="878"/>
      <c r="DS110" s="878"/>
      <c r="DT110" s="878"/>
      <c r="DU110" s="878"/>
      <c r="DV110" s="879" t="s">
        <v>124</v>
      </c>
      <c r="DW110" s="879"/>
      <c r="DX110" s="879"/>
      <c r="DY110" s="879"/>
      <c r="DZ110" s="880"/>
    </row>
    <row r="111" spans="1:131" s="229" customFormat="1" ht="26.25" customHeight="1" x14ac:dyDescent="0.15">
      <c r="A111" s="810" t="s">
        <v>424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124</v>
      </c>
      <c r="AB111" s="955"/>
      <c r="AC111" s="955"/>
      <c r="AD111" s="955"/>
      <c r="AE111" s="956"/>
      <c r="AF111" s="957" t="s">
        <v>124</v>
      </c>
      <c r="AG111" s="955"/>
      <c r="AH111" s="955"/>
      <c r="AI111" s="955"/>
      <c r="AJ111" s="956"/>
      <c r="AK111" s="957" t="s">
        <v>124</v>
      </c>
      <c r="AL111" s="955"/>
      <c r="AM111" s="955"/>
      <c r="AN111" s="955"/>
      <c r="AO111" s="956"/>
      <c r="AP111" s="958" t="s">
        <v>124</v>
      </c>
      <c r="AQ111" s="959"/>
      <c r="AR111" s="959"/>
      <c r="AS111" s="959"/>
      <c r="AT111" s="960"/>
      <c r="AU111" s="968"/>
      <c r="AV111" s="969"/>
      <c r="AW111" s="969"/>
      <c r="AX111" s="969"/>
      <c r="AY111" s="969"/>
      <c r="AZ111" s="851" t="s">
        <v>425</v>
      </c>
      <c r="BA111" s="788"/>
      <c r="BB111" s="788"/>
      <c r="BC111" s="788"/>
      <c r="BD111" s="788"/>
      <c r="BE111" s="788"/>
      <c r="BF111" s="788"/>
      <c r="BG111" s="788"/>
      <c r="BH111" s="788"/>
      <c r="BI111" s="788"/>
      <c r="BJ111" s="788"/>
      <c r="BK111" s="788"/>
      <c r="BL111" s="788"/>
      <c r="BM111" s="788"/>
      <c r="BN111" s="788"/>
      <c r="BO111" s="788"/>
      <c r="BP111" s="789"/>
      <c r="BQ111" s="852" t="s">
        <v>124</v>
      </c>
      <c r="BR111" s="853"/>
      <c r="BS111" s="853"/>
      <c r="BT111" s="853"/>
      <c r="BU111" s="853"/>
      <c r="BV111" s="853" t="s">
        <v>124</v>
      </c>
      <c r="BW111" s="853"/>
      <c r="BX111" s="853"/>
      <c r="BY111" s="853"/>
      <c r="BZ111" s="853"/>
      <c r="CA111" s="853" t="s">
        <v>124</v>
      </c>
      <c r="CB111" s="853"/>
      <c r="CC111" s="853"/>
      <c r="CD111" s="853"/>
      <c r="CE111" s="853"/>
      <c r="CF111" s="911" t="s">
        <v>124</v>
      </c>
      <c r="CG111" s="912"/>
      <c r="CH111" s="912"/>
      <c r="CI111" s="912"/>
      <c r="CJ111" s="912"/>
      <c r="CK111" s="963"/>
      <c r="CL111" s="857"/>
      <c r="CM111" s="851" t="s">
        <v>426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124</v>
      </c>
      <c r="DH111" s="853"/>
      <c r="DI111" s="853"/>
      <c r="DJ111" s="853"/>
      <c r="DK111" s="853"/>
      <c r="DL111" s="853" t="s">
        <v>124</v>
      </c>
      <c r="DM111" s="853"/>
      <c r="DN111" s="853"/>
      <c r="DO111" s="853"/>
      <c r="DP111" s="853"/>
      <c r="DQ111" s="853" t="s">
        <v>124</v>
      </c>
      <c r="DR111" s="853"/>
      <c r="DS111" s="853"/>
      <c r="DT111" s="853"/>
      <c r="DU111" s="853"/>
      <c r="DV111" s="830" t="s">
        <v>124</v>
      </c>
      <c r="DW111" s="830"/>
      <c r="DX111" s="830"/>
      <c r="DY111" s="830"/>
      <c r="DZ111" s="831"/>
    </row>
    <row r="112" spans="1:131" s="229" customFormat="1" ht="26.25" customHeight="1" x14ac:dyDescent="0.15">
      <c r="A112" s="948" t="s">
        <v>427</v>
      </c>
      <c r="B112" s="949"/>
      <c r="C112" s="788" t="s">
        <v>428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124</v>
      </c>
      <c r="AB112" s="816"/>
      <c r="AC112" s="816"/>
      <c r="AD112" s="816"/>
      <c r="AE112" s="817"/>
      <c r="AF112" s="818" t="s">
        <v>124</v>
      </c>
      <c r="AG112" s="816"/>
      <c r="AH112" s="816"/>
      <c r="AI112" s="816"/>
      <c r="AJ112" s="817"/>
      <c r="AK112" s="818" t="s">
        <v>124</v>
      </c>
      <c r="AL112" s="816"/>
      <c r="AM112" s="816"/>
      <c r="AN112" s="816"/>
      <c r="AO112" s="817"/>
      <c r="AP112" s="860" t="s">
        <v>124</v>
      </c>
      <c r="AQ112" s="861"/>
      <c r="AR112" s="861"/>
      <c r="AS112" s="861"/>
      <c r="AT112" s="862"/>
      <c r="AU112" s="968"/>
      <c r="AV112" s="969"/>
      <c r="AW112" s="969"/>
      <c r="AX112" s="969"/>
      <c r="AY112" s="969"/>
      <c r="AZ112" s="851" t="s">
        <v>429</v>
      </c>
      <c r="BA112" s="788"/>
      <c r="BB112" s="788"/>
      <c r="BC112" s="788"/>
      <c r="BD112" s="788"/>
      <c r="BE112" s="788"/>
      <c r="BF112" s="788"/>
      <c r="BG112" s="788"/>
      <c r="BH112" s="788"/>
      <c r="BI112" s="788"/>
      <c r="BJ112" s="788"/>
      <c r="BK112" s="788"/>
      <c r="BL112" s="788"/>
      <c r="BM112" s="788"/>
      <c r="BN112" s="788"/>
      <c r="BO112" s="788"/>
      <c r="BP112" s="789"/>
      <c r="BQ112" s="852">
        <v>4209739</v>
      </c>
      <c r="BR112" s="853"/>
      <c r="BS112" s="853"/>
      <c r="BT112" s="853"/>
      <c r="BU112" s="853"/>
      <c r="BV112" s="853">
        <v>4045266</v>
      </c>
      <c r="BW112" s="853"/>
      <c r="BX112" s="853"/>
      <c r="BY112" s="853"/>
      <c r="BZ112" s="853"/>
      <c r="CA112" s="853">
        <v>3872519</v>
      </c>
      <c r="CB112" s="853"/>
      <c r="CC112" s="853"/>
      <c r="CD112" s="853"/>
      <c r="CE112" s="853"/>
      <c r="CF112" s="911">
        <v>101.4</v>
      </c>
      <c r="CG112" s="912"/>
      <c r="CH112" s="912"/>
      <c r="CI112" s="912"/>
      <c r="CJ112" s="912"/>
      <c r="CK112" s="963"/>
      <c r="CL112" s="857"/>
      <c r="CM112" s="851" t="s">
        <v>430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124</v>
      </c>
      <c r="DH112" s="853"/>
      <c r="DI112" s="853"/>
      <c r="DJ112" s="853"/>
      <c r="DK112" s="853"/>
      <c r="DL112" s="853" t="s">
        <v>124</v>
      </c>
      <c r="DM112" s="853"/>
      <c r="DN112" s="853"/>
      <c r="DO112" s="853"/>
      <c r="DP112" s="853"/>
      <c r="DQ112" s="853" t="s">
        <v>124</v>
      </c>
      <c r="DR112" s="853"/>
      <c r="DS112" s="853"/>
      <c r="DT112" s="853"/>
      <c r="DU112" s="853"/>
      <c r="DV112" s="830" t="s">
        <v>124</v>
      </c>
      <c r="DW112" s="830"/>
      <c r="DX112" s="830"/>
      <c r="DY112" s="830"/>
      <c r="DZ112" s="831"/>
    </row>
    <row r="113" spans="1:130" s="229" customFormat="1" ht="26.25" customHeight="1" x14ac:dyDescent="0.15">
      <c r="A113" s="950"/>
      <c r="B113" s="951"/>
      <c r="C113" s="788" t="s">
        <v>431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419446</v>
      </c>
      <c r="AB113" s="955"/>
      <c r="AC113" s="955"/>
      <c r="AD113" s="955"/>
      <c r="AE113" s="956"/>
      <c r="AF113" s="957">
        <v>415699</v>
      </c>
      <c r="AG113" s="955"/>
      <c r="AH113" s="955"/>
      <c r="AI113" s="955"/>
      <c r="AJ113" s="956"/>
      <c r="AK113" s="957">
        <v>416782</v>
      </c>
      <c r="AL113" s="955"/>
      <c r="AM113" s="955"/>
      <c r="AN113" s="955"/>
      <c r="AO113" s="956"/>
      <c r="AP113" s="958">
        <v>10.9</v>
      </c>
      <c r="AQ113" s="959"/>
      <c r="AR113" s="959"/>
      <c r="AS113" s="959"/>
      <c r="AT113" s="960"/>
      <c r="AU113" s="968"/>
      <c r="AV113" s="969"/>
      <c r="AW113" s="969"/>
      <c r="AX113" s="969"/>
      <c r="AY113" s="969"/>
      <c r="AZ113" s="851" t="s">
        <v>432</v>
      </c>
      <c r="BA113" s="788"/>
      <c r="BB113" s="788"/>
      <c r="BC113" s="788"/>
      <c r="BD113" s="788"/>
      <c r="BE113" s="788"/>
      <c r="BF113" s="788"/>
      <c r="BG113" s="788"/>
      <c r="BH113" s="788"/>
      <c r="BI113" s="788"/>
      <c r="BJ113" s="788"/>
      <c r="BK113" s="788"/>
      <c r="BL113" s="788"/>
      <c r="BM113" s="788"/>
      <c r="BN113" s="788"/>
      <c r="BO113" s="788"/>
      <c r="BP113" s="789"/>
      <c r="BQ113" s="852">
        <v>169188</v>
      </c>
      <c r="BR113" s="853"/>
      <c r="BS113" s="853"/>
      <c r="BT113" s="853"/>
      <c r="BU113" s="853"/>
      <c r="BV113" s="853">
        <v>160410</v>
      </c>
      <c r="BW113" s="853"/>
      <c r="BX113" s="853"/>
      <c r="BY113" s="853"/>
      <c r="BZ113" s="853"/>
      <c r="CA113" s="853">
        <v>144388</v>
      </c>
      <c r="CB113" s="853"/>
      <c r="CC113" s="853"/>
      <c r="CD113" s="853"/>
      <c r="CE113" s="853"/>
      <c r="CF113" s="911">
        <v>3.8</v>
      </c>
      <c r="CG113" s="912"/>
      <c r="CH113" s="912"/>
      <c r="CI113" s="912"/>
      <c r="CJ113" s="912"/>
      <c r="CK113" s="963"/>
      <c r="CL113" s="857"/>
      <c r="CM113" s="851" t="s">
        <v>433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124</v>
      </c>
      <c r="DH113" s="816"/>
      <c r="DI113" s="816"/>
      <c r="DJ113" s="816"/>
      <c r="DK113" s="817"/>
      <c r="DL113" s="818" t="s">
        <v>124</v>
      </c>
      <c r="DM113" s="816"/>
      <c r="DN113" s="816"/>
      <c r="DO113" s="816"/>
      <c r="DP113" s="817"/>
      <c r="DQ113" s="818" t="s">
        <v>124</v>
      </c>
      <c r="DR113" s="816"/>
      <c r="DS113" s="816"/>
      <c r="DT113" s="816"/>
      <c r="DU113" s="817"/>
      <c r="DV113" s="860" t="s">
        <v>124</v>
      </c>
      <c r="DW113" s="861"/>
      <c r="DX113" s="861"/>
      <c r="DY113" s="861"/>
      <c r="DZ113" s="862"/>
    </row>
    <row r="114" spans="1:130" s="229" customFormat="1" ht="26.25" customHeight="1" x14ac:dyDescent="0.15">
      <c r="A114" s="950"/>
      <c r="B114" s="951"/>
      <c r="C114" s="788" t="s">
        <v>434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14035</v>
      </c>
      <c r="AB114" s="816"/>
      <c r="AC114" s="816"/>
      <c r="AD114" s="816"/>
      <c r="AE114" s="817"/>
      <c r="AF114" s="818">
        <v>1485</v>
      </c>
      <c r="AG114" s="816"/>
      <c r="AH114" s="816"/>
      <c r="AI114" s="816"/>
      <c r="AJ114" s="817"/>
      <c r="AK114" s="818">
        <v>15725</v>
      </c>
      <c r="AL114" s="816"/>
      <c r="AM114" s="816"/>
      <c r="AN114" s="816"/>
      <c r="AO114" s="817"/>
      <c r="AP114" s="860">
        <v>0.4</v>
      </c>
      <c r="AQ114" s="861"/>
      <c r="AR114" s="861"/>
      <c r="AS114" s="861"/>
      <c r="AT114" s="862"/>
      <c r="AU114" s="968"/>
      <c r="AV114" s="969"/>
      <c r="AW114" s="969"/>
      <c r="AX114" s="969"/>
      <c r="AY114" s="969"/>
      <c r="AZ114" s="851" t="s">
        <v>435</v>
      </c>
      <c r="BA114" s="788"/>
      <c r="BB114" s="788"/>
      <c r="BC114" s="788"/>
      <c r="BD114" s="788"/>
      <c r="BE114" s="788"/>
      <c r="BF114" s="788"/>
      <c r="BG114" s="788"/>
      <c r="BH114" s="788"/>
      <c r="BI114" s="788"/>
      <c r="BJ114" s="788"/>
      <c r="BK114" s="788"/>
      <c r="BL114" s="788"/>
      <c r="BM114" s="788"/>
      <c r="BN114" s="788"/>
      <c r="BO114" s="788"/>
      <c r="BP114" s="789"/>
      <c r="BQ114" s="852">
        <v>404300</v>
      </c>
      <c r="BR114" s="853"/>
      <c r="BS114" s="853"/>
      <c r="BT114" s="853"/>
      <c r="BU114" s="853"/>
      <c r="BV114" s="853">
        <v>365568</v>
      </c>
      <c r="BW114" s="853"/>
      <c r="BX114" s="853"/>
      <c r="BY114" s="853"/>
      <c r="BZ114" s="853"/>
      <c r="CA114" s="853">
        <v>351706</v>
      </c>
      <c r="CB114" s="853"/>
      <c r="CC114" s="853"/>
      <c r="CD114" s="853"/>
      <c r="CE114" s="853"/>
      <c r="CF114" s="911">
        <v>9.1999999999999993</v>
      </c>
      <c r="CG114" s="912"/>
      <c r="CH114" s="912"/>
      <c r="CI114" s="912"/>
      <c r="CJ114" s="912"/>
      <c r="CK114" s="963"/>
      <c r="CL114" s="857"/>
      <c r="CM114" s="851" t="s">
        <v>436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124</v>
      </c>
      <c r="DH114" s="816"/>
      <c r="DI114" s="816"/>
      <c r="DJ114" s="816"/>
      <c r="DK114" s="817"/>
      <c r="DL114" s="818" t="s">
        <v>124</v>
      </c>
      <c r="DM114" s="816"/>
      <c r="DN114" s="816"/>
      <c r="DO114" s="816"/>
      <c r="DP114" s="817"/>
      <c r="DQ114" s="818" t="s">
        <v>124</v>
      </c>
      <c r="DR114" s="816"/>
      <c r="DS114" s="816"/>
      <c r="DT114" s="816"/>
      <c r="DU114" s="817"/>
      <c r="DV114" s="860" t="s">
        <v>124</v>
      </c>
      <c r="DW114" s="861"/>
      <c r="DX114" s="861"/>
      <c r="DY114" s="861"/>
      <c r="DZ114" s="862"/>
    </row>
    <row r="115" spans="1:130" s="229" customFormat="1" ht="26.25" customHeight="1" x14ac:dyDescent="0.15">
      <c r="A115" s="950"/>
      <c r="B115" s="951"/>
      <c r="C115" s="788" t="s">
        <v>437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124</v>
      </c>
      <c r="AB115" s="955"/>
      <c r="AC115" s="955"/>
      <c r="AD115" s="955"/>
      <c r="AE115" s="956"/>
      <c r="AF115" s="957" t="s">
        <v>124</v>
      </c>
      <c r="AG115" s="955"/>
      <c r="AH115" s="955"/>
      <c r="AI115" s="955"/>
      <c r="AJ115" s="956"/>
      <c r="AK115" s="957" t="s">
        <v>124</v>
      </c>
      <c r="AL115" s="955"/>
      <c r="AM115" s="955"/>
      <c r="AN115" s="955"/>
      <c r="AO115" s="956"/>
      <c r="AP115" s="958" t="s">
        <v>124</v>
      </c>
      <c r="AQ115" s="959"/>
      <c r="AR115" s="959"/>
      <c r="AS115" s="959"/>
      <c r="AT115" s="960"/>
      <c r="AU115" s="968"/>
      <c r="AV115" s="969"/>
      <c r="AW115" s="969"/>
      <c r="AX115" s="969"/>
      <c r="AY115" s="969"/>
      <c r="AZ115" s="851" t="s">
        <v>438</v>
      </c>
      <c r="BA115" s="788"/>
      <c r="BB115" s="788"/>
      <c r="BC115" s="788"/>
      <c r="BD115" s="788"/>
      <c r="BE115" s="788"/>
      <c r="BF115" s="788"/>
      <c r="BG115" s="788"/>
      <c r="BH115" s="788"/>
      <c r="BI115" s="788"/>
      <c r="BJ115" s="788"/>
      <c r="BK115" s="788"/>
      <c r="BL115" s="788"/>
      <c r="BM115" s="788"/>
      <c r="BN115" s="788"/>
      <c r="BO115" s="788"/>
      <c r="BP115" s="789"/>
      <c r="BQ115" s="852" t="s">
        <v>124</v>
      </c>
      <c r="BR115" s="853"/>
      <c r="BS115" s="853"/>
      <c r="BT115" s="853"/>
      <c r="BU115" s="853"/>
      <c r="BV115" s="853" t="s">
        <v>124</v>
      </c>
      <c r="BW115" s="853"/>
      <c r="BX115" s="853"/>
      <c r="BY115" s="853"/>
      <c r="BZ115" s="853"/>
      <c r="CA115" s="853" t="s">
        <v>124</v>
      </c>
      <c r="CB115" s="853"/>
      <c r="CC115" s="853"/>
      <c r="CD115" s="853"/>
      <c r="CE115" s="853"/>
      <c r="CF115" s="911" t="s">
        <v>124</v>
      </c>
      <c r="CG115" s="912"/>
      <c r="CH115" s="912"/>
      <c r="CI115" s="912"/>
      <c r="CJ115" s="912"/>
      <c r="CK115" s="963"/>
      <c r="CL115" s="857"/>
      <c r="CM115" s="851" t="s">
        <v>439</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124</v>
      </c>
      <c r="DH115" s="816"/>
      <c r="DI115" s="816"/>
      <c r="DJ115" s="816"/>
      <c r="DK115" s="817"/>
      <c r="DL115" s="818" t="s">
        <v>124</v>
      </c>
      <c r="DM115" s="816"/>
      <c r="DN115" s="816"/>
      <c r="DO115" s="816"/>
      <c r="DP115" s="817"/>
      <c r="DQ115" s="818" t="s">
        <v>124</v>
      </c>
      <c r="DR115" s="816"/>
      <c r="DS115" s="816"/>
      <c r="DT115" s="816"/>
      <c r="DU115" s="817"/>
      <c r="DV115" s="860" t="s">
        <v>124</v>
      </c>
      <c r="DW115" s="861"/>
      <c r="DX115" s="861"/>
      <c r="DY115" s="861"/>
      <c r="DZ115" s="862"/>
    </row>
    <row r="116" spans="1:130" s="229" customFormat="1" ht="26.25" customHeight="1" x14ac:dyDescent="0.15">
      <c r="A116" s="952"/>
      <c r="B116" s="953"/>
      <c r="C116" s="875" t="s">
        <v>440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19</v>
      </c>
      <c r="AB116" s="816"/>
      <c r="AC116" s="816"/>
      <c r="AD116" s="816"/>
      <c r="AE116" s="817"/>
      <c r="AF116" s="818">
        <v>18</v>
      </c>
      <c r="AG116" s="816"/>
      <c r="AH116" s="816"/>
      <c r="AI116" s="816"/>
      <c r="AJ116" s="817"/>
      <c r="AK116" s="818">
        <v>10</v>
      </c>
      <c r="AL116" s="816"/>
      <c r="AM116" s="816"/>
      <c r="AN116" s="816"/>
      <c r="AO116" s="817"/>
      <c r="AP116" s="860">
        <v>0</v>
      </c>
      <c r="AQ116" s="861"/>
      <c r="AR116" s="861"/>
      <c r="AS116" s="861"/>
      <c r="AT116" s="862"/>
      <c r="AU116" s="968"/>
      <c r="AV116" s="969"/>
      <c r="AW116" s="969"/>
      <c r="AX116" s="969"/>
      <c r="AY116" s="969"/>
      <c r="AZ116" s="945" t="s">
        <v>441</v>
      </c>
      <c r="BA116" s="946"/>
      <c r="BB116" s="946"/>
      <c r="BC116" s="946"/>
      <c r="BD116" s="946"/>
      <c r="BE116" s="946"/>
      <c r="BF116" s="946"/>
      <c r="BG116" s="946"/>
      <c r="BH116" s="946"/>
      <c r="BI116" s="946"/>
      <c r="BJ116" s="946"/>
      <c r="BK116" s="946"/>
      <c r="BL116" s="946"/>
      <c r="BM116" s="946"/>
      <c r="BN116" s="946"/>
      <c r="BO116" s="946"/>
      <c r="BP116" s="947"/>
      <c r="BQ116" s="852" t="s">
        <v>124</v>
      </c>
      <c r="BR116" s="853"/>
      <c r="BS116" s="853"/>
      <c r="BT116" s="853"/>
      <c r="BU116" s="853"/>
      <c r="BV116" s="853" t="s">
        <v>124</v>
      </c>
      <c r="BW116" s="853"/>
      <c r="BX116" s="853"/>
      <c r="BY116" s="853"/>
      <c r="BZ116" s="853"/>
      <c r="CA116" s="853" t="s">
        <v>124</v>
      </c>
      <c r="CB116" s="853"/>
      <c r="CC116" s="853"/>
      <c r="CD116" s="853"/>
      <c r="CE116" s="853"/>
      <c r="CF116" s="911" t="s">
        <v>124</v>
      </c>
      <c r="CG116" s="912"/>
      <c r="CH116" s="912"/>
      <c r="CI116" s="912"/>
      <c r="CJ116" s="912"/>
      <c r="CK116" s="963"/>
      <c r="CL116" s="857"/>
      <c r="CM116" s="851" t="s">
        <v>442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124</v>
      </c>
      <c r="DH116" s="816"/>
      <c r="DI116" s="816"/>
      <c r="DJ116" s="816"/>
      <c r="DK116" s="817"/>
      <c r="DL116" s="818" t="s">
        <v>124</v>
      </c>
      <c r="DM116" s="816"/>
      <c r="DN116" s="816"/>
      <c r="DO116" s="816"/>
      <c r="DP116" s="817"/>
      <c r="DQ116" s="818" t="s">
        <v>124</v>
      </c>
      <c r="DR116" s="816"/>
      <c r="DS116" s="816"/>
      <c r="DT116" s="816"/>
      <c r="DU116" s="817"/>
      <c r="DV116" s="860" t="s">
        <v>124</v>
      </c>
      <c r="DW116" s="861"/>
      <c r="DX116" s="861"/>
      <c r="DY116" s="861"/>
      <c r="DZ116" s="862"/>
    </row>
    <row r="117" spans="1:130" s="229" customFormat="1" ht="26.25" customHeight="1" x14ac:dyDescent="0.15">
      <c r="A117" s="931" t="s">
        <v>181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443</v>
      </c>
      <c r="Z117" s="933"/>
      <c r="AA117" s="938">
        <v>981215</v>
      </c>
      <c r="AB117" s="939"/>
      <c r="AC117" s="939"/>
      <c r="AD117" s="939"/>
      <c r="AE117" s="940"/>
      <c r="AF117" s="941">
        <v>1026581</v>
      </c>
      <c r="AG117" s="939"/>
      <c r="AH117" s="939"/>
      <c r="AI117" s="939"/>
      <c r="AJ117" s="940"/>
      <c r="AK117" s="941">
        <v>1074014</v>
      </c>
      <c r="AL117" s="939"/>
      <c r="AM117" s="939"/>
      <c r="AN117" s="939"/>
      <c r="AO117" s="940"/>
      <c r="AP117" s="942"/>
      <c r="AQ117" s="943"/>
      <c r="AR117" s="943"/>
      <c r="AS117" s="943"/>
      <c r="AT117" s="944"/>
      <c r="AU117" s="968"/>
      <c r="AV117" s="969"/>
      <c r="AW117" s="969"/>
      <c r="AX117" s="969"/>
      <c r="AY117" s="969"/>
      <c r="AZ117" s="899" t="s">
        <v>444</v>
      </c>
      <c r="BA117" s="900"/>
      <c r="BB117" s="900"/>
      <c r="BC117" s="900"/>
      <c r="BD117" s="900"/>
      <c r="BE117" s="900"/>
      <c r="BF117" s="900"/>
      <c r="BG117" s="900"/>
      <c r="BH117" s="900"/>
      <c r="BI117" s="900"/>
      <c r="BJ117" s="900"/>
      <c r="BK117" s="900"/>
      <c r="BL117" s="900"/>
      <c r="BM117" s="900"/>
      <c r="BN117" s="900"/>
      <c r="BO117" s="900"/>
      <c r="BP117" s="901"/>
      <c r="BQ117" s="852" t="s">
        <v>124</v>
      </c>
      <c r="BR117" s="853"/>
      <c r="BS117" s="853"/>
      <c r="BT117" s="853"/>
      <c r="BU117" s="853"/>
      <c r="BV117" s="853" t="s">
        <v>124</v>
      </c>
      <c r="BW117" s="853"/>
      <c r="BX117" s="853"/>
      <c r="BY117" s="853"/>
      <c r="BZ117" s="853"/>
      <c r="CA117" s="853" t="s">
        <v>124</v>
      </c>
      <c r="CB117" s="853"/>
      <c r="CC117" s="853"/>
      <c r="CD117" s="853"/>
      <c r="CE117" s="853"/>
      <c r="CF117" s="911" t="s">
        <v>124</v>
      </c>
      <c r="CG117" s="912"/>
      <c r="CH117" s="912"/>
      <c r="CI117" s="912"/>
      <c r="CJ117" s="912"/>
      <c r="CK117" s="963"/>
      <c r="CL117" s="857"/>
      <c r="CM117" s="851" t="s">
        <v>445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124</v>
      </c>
      <c r="DH117" s="816"/>
      <c r="DI117" s="816"/>
      <c r="DJ117" s="816"/>
      <c r="DK117" s="817"/>
      <c r="DL117" s="818" t="s">
        <v>124</v>
      </c>
      <c r="DM117" s="816"/>
      <c r="DN117" s="816"/>
      <c r="DO117" s="816"/>
      <c r="DP117" s="817"/>
      <c r="DQ117" s="818" t="s">
        <v>124</v>
      </c>
      <c r="DR117" s="816"/>
      <c r="DS117" s="816"/>
      <c r="DT117" s="816"/>
      <c r="DU117" s="817"/>
      <c r="DV117" s="860" t="s">
        <v>124</v>
      </c>
      <c r="DW117" s="861"/>
      <c r="DX117" s="861"/>
      <c r="DY117" s="861"/>
      <c r="DZ117" s="862"/>
    </row>
    <row r="118" spans="1:130" s="229" customFormat="1" ht="26.25" customHeight="1" x14ac:dyDescent="0.15">
      <c r="A118" s="931" t="s">
        <v>419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416</v>
      </c>
      <c r="AB118" s="932"/>
      <c r="AC118" s="932"/>
      <c r="AD118" s="932"/>
      <c r="AE118" s="933"/>
      <c r="AF118" s="934" t="s">
        <v>417</v>
      </c>
      <c r="AG118" s="932"/>
      <c r="AH118" s="932"/>
      <c r="AI118" s="932"/>
      <c r="AJ118" s="933"/>
      <c r="AK118" s="934" t="s">
        <v>298</v>
      </c>
      <c r="AL118" s="932"/>
      <c r="AM118" s="932"/>
      <c r="AN118" s="932"/>
      <c r="AO118" s="933"/>
      <c r="AP118" s="935" t="s">
        <v>418</v>
      </c>
      <c r="AQ118" s="936"/>
      <c r="AR118" s="936"/>
      <c r="AS118" s="936"/>
      <c r="AT118" s="937"/>
      <c r="AU118" s="968"/>
      <c r="AV118" s="969"/>
      <c r="AW118" s="969"/>
      <c r="AX118" s="969"/>
      <c r="AY118" s="969"/>
      <c r="AZ118" s="874" t="s">
        <v>446</v>
      </c>
      <c r="BA118" s="875"/>
      <c r="BB118" s="875"/>
      <c r="BC118" s="875"/>
      <c r="BD118" s="875"/>
      <c r="BE118" s="875"/>
      <c r="BF118" s="875"/>
      <c r="BG118" s="875"/>
      <c r="BH118" s="875"/>
      <c r="BI118" s="875"/>
      <c r="BJ118" s="875"/>
      <c r="BK118" s="875"/>
      <c r="BL118" s="875"/>
      <c r="BM118" s="875"/>
      <c r="BN118" s="875"/>
      <c r="BO118" s="875"/>
      <c r="BP118" s="876"/>
      <c r="BQ118" s="915" t="s">
        <v>124</v>
      </c>
      <c r="BR118" s="881"/>
      <c r="BS118" s="881"/>
      <c r="BT118" s="881"/>
      <c r="BU118" s="881"/>
      <c r="BV118" s="881" t="s">
        <v>124</v>
      </c>
      <c r="BW118" s="881"/>
      <c r="BX118" s="881"/>
      <c r="BY118" s="881"/>
      <c r="BZ118" s="881"/>
      <c r="CA118" s="881" t="s">
        <v>124</v>
      </c>
      <c r="CB118" s="881"/>
      <c r="CC118" s="881"/>
      <c r="CD118" s="881"/>
      <c r="CE118" s="881"/>
      <c r="CF118" s="911" t="s">
        <v>124</v>
      </c>
      <c r="CG118" s="912"/>
      <c r="CH118" s="912"/>
      <c r="CI118" s="912"/>
      <c r="CJ118" s="912"/>
      <c r="CK118" s="963"/>
      <c r="CL118" s="857"/>
      <c r="CM118" s="851" t="s">
        <v>447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124</v>
      </c>
      <c r="DH118" s="816"/>
      <c r="DI118" s="816"/>
      <c r="DJ118" s="816"/>
      <c r="DK118" s="817"/>
      <c r="DL118" s="818" t="s">
        <v>124</v>
      </c>
      <c r="DM118" s="816"/>
      <c r="DN118" s="816"/>
      <c r="DO118" s="816"/>
      <c r="DP118" s="817"/>
      <c r="DQ118" s="818" t="s">
        <v>124</v>
      </c>
      <c r="DR118" s="816"/>
      <c r="DS118" s="816"/>
      <c r="DT118" s="816"/>
      <c r="DU118" s="817"/>
      <c r="DV118" s="860" t="s">
        <v>124</v>
      </c>
      <c r="DW118" s="861"/>
      <c r="DX118" s="861"/>
      <c r="DY118" s="861"/>
      <c r="DZ118" s="862"/>
    </row>
    <row r="119" spans="1:130" s="229" customFormat="1" ht="26.25" customHeight="1" x14ac:dyDescent="0.15">
      <c r="A119" s="854" t="s">
        <v>422</v>
      </c>
      <c r="B119" s="855"/>
      <c r="C119" s="896" t="s">
        <v>423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124</v>
      </c>
      <c r="AB119" s="925"/>
      <c r="AC119" s="925"/>
      <c r="AD119" s="925"/>
      <c r="AE119" s="926"/>
      <c r="AF119" s="927" t="s">
        <v>124</v>
      </c>
      <c r="AG119" s="925"/>
      <c r="AH119" s="925"/>
      <c r="AI119" s="925"/>
      <c r="AJ119" s="926"/>
      <c r="AK119" s="927" t="s">
        <v>124</v>
      </c>
      <c r="AL119" s="925"/>
      <c r="AM119" s="925"/>
      <c r="AN119" s="925"/>
      <c r="AO119" s="926"/>
      <c r="AP119" s="928" t="s">
        <v>124</v>
      </c>
      <c r="AQ119" s="929"/>
      <c r="AR119" s="929"/>
      <c r="AS119" s="929"/>
      <c r="AT119" s="930"/>
      <c r="AU119" s="970"/>
      <c r="AV119" s="971"/>
      <c r="AW119" s="971"/>
      <c r="AX119" s="971"/>
      <c r="AY119" s="971"/>
      <c r="AZ119" s="250" t="s">
        <v>181</v>
      </c>
      <c r="BA119" s="250"/>
      <c r="BB119" s="250"/>
      <c r="BC119" s="250"/>
      <c r="BD119" s="250"/>
      <c r="BE119" s="250"/>
      <c r="BF119" s="250"/>
      <c r="BG119" s="250"/>
      <c r="BH119" s="250"/>
      <c r="BI119" s="250"/>
      <c r="BJ119" s="250"/>
      <c r="BK119" s="250"/>
      <c r="BL119" s="250"/>
      <c r="BM119" s="250"/>
      <c r="BN119" s="250"/>
      <c r="BO119" s="913" t="s">
        <v>448</v>
      </c>
      <c r="BP119" s="914"/>
      <c r="BQ119" s="915">
        <v>12260492</v>
      </c>
      <c r="BR119" s="881"/>
      <c r="BS119" s="881"/>
      <c r="BT119" s="881"/>
      <c r="BU119" s="881"/>
      <c r="BV119" s="881">
        <v>12511162</v>
      </c>
      <c r="BW119" s="881"/>
      <c r="BX119" s="881"/>
      <c r="BY119" s="881"/>
      <c r="BZ119" s="881"/>
      <c r="CA119" s="881">
        <v>12186966</v>
      </c>
      <c r="CB119" s="881"/>
      <c r="CC119" s="881"/>
      <c r="CD119" s="881"/>
      <c r="CE119" s="881"/>
      <c r="CF119" s="784"/>
      <c r="CG119" s="785"/>
      <c r="CH119" s="785"/>
      <c r="CI119" s="785"/>
      <c r="CJ119" s="870"/>
      <c r="CK119" s="964"/>
      <c r="CL119" s="859"/>
      <c r="CM119" s="874" t="s">
        <v>449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124</v>
      </c>
      <c r="DH119" s="800"/>
      <c r="DI119" s="800"/>
      <c r="DJ119" s="800"/>
      <c r="DK119" s="801"/>
      <c r="DL119" s="802" t="s">
        <v>124</v>
      </c>
      <c r="DM119" s="800"/>
      <c r="DN119" s="800"/>
      <c r="DO119" s="800"/>
      <c r="DP119" s="801"/>
      <c r="DQ119" s="802" t="s">
        <v>124</v>
      </c>
      <c r="DR119" s="800"/>
      <c r="DS119" s="800"/>
      <c r="DT119" s="800"/>
      <c r="DU119" s="801"/>
      <c r="DV119" s="884" t="s">
        <v>124</v>
      </c>
      <c r="DW119" s="885"/>
      <c r="DX119" s="885"/>
      <c r="DY119" s="885"/>
      <c r="DZ119" s="886"/>
    </row>
    <row r="120" spans="1:130" s="229" customFormat="1" ht="26.25" customHeight="1" x14ac:dyDescent="0.15">
      <c r="A120" s="856"/>
      <c r="B120" s="857"/>
      <c r="C120" s="851" t="s">
        <v>426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124</v>
      </c>
      <c r="AB120" s="816"/>
      <c r="AC120" s="816"/>
      <c r="AD120" s="816"/>
      <c r="AE120" s="817"/>
      <c r="AF120" s="818" t="s">
        <v>124</v>
      </c>
      <c r="AG120" s="816"/>
      <c r="AH120" s="816"/>
      <c r="AI120" s="816"/>
      <c r="AJ120" s="817"/>
      <c r="AK120" s="818" t="s">
        <v>124</v>
      </c>
      <c r="AL120" s="816"/>
      <c r="AM120" s="816"/>
      <c r="AN120" s="816"/>
      <c r="AO120" s="817"/>
      <c r="AP120" s="860" t="s">
        <v>124</v>
      </c>
      <c r="AQ120" s="861"/>
      <c r="AR120" s="861"/>
      <c r="AS120" s="861"/>
      <c r="AT120" s="862"/>
      <c r="AU120" s="916" t="s">
        <v>450</v>
      </c>
      <c r="AV120" s="917"/>
      <c r="AW120" s="917"/>
      <c r="AX120" s="917"/>
      <c r="AY120" s="918"/>
      <c r="AZ120" s="896" t="s">
        <v>451</v>
      </c>
      <c r="BA120" s="844"/>
      <c r="BB120" s="844"/>
      <c r="BC120" s="844"/>
      <c r="BD120" s="844"/>
      <c r="BE120" s="844"/>
      <c r="BF120" s="844"/>
      <c r="BG120" s="844"/>
      <c r="BH120" s="844"/>
      <c r="BI120" s="844"/>
      <c r="BJ120" s="844"/>
      <c r="BK120" s="844"/>
      <c r="BL120" s="844"/>
      <c r="BM120" s="844"/>
      <c r="BN120" s="844"/>
      <c r="BO120" s="844"/>
      <c r="BP120" s="845"/>
      <c r="BQ120" s="897">
        <v>2107142</v>
      </c>
      <c r="BR120" s="878"/>
      <c r="BS120" s="878"/>
      <c r="BT120" s="878"/>
      <c r="BU120" s="878"/>
      <c r="BV120" s="878">
        <v>2297183</v>
      </c>
      <c r="BW120" s="878"/>
      <c r="BX120" s="878"/>
      <c r="BY120" s="878"/>
      <c r="BZ120" s="878"/>
      <c r="CA120" s="878">
        <v>2373831</v>
      </c>
      <c r="CB120" s="878"/>
      <c r="CC120" s="878"/>
      <c r="CD120" s="878"/>
      <c r="CE120" s="878"/>
      <c r="CF120" s="902">
        <v>62.2</v>
      </c>
      <c r="CG120" s="903"/>
      <c r="CH120" s="903"/>
      <c r="CI120" s="903"/>
      <c r="CJ120" s="903"/>
      <c r="CK120" s="904" t="s">
        <v>452</v>
      </c>
      <c r="CL120" s="888"/>
      <c r="CM120" s="888"/>
      <c r="CN120" s="888"/>
      <c r="CO120" s="889"/>
      <c r="CP120" s="908" t="s">
        <v>398</v>
      </c>
      <c r="CQ120" s="909"/>
      <c r="CR120" s="909"/>
      <c r="CS120" s="909"/>
      <c r="CT120" s="909"/>
      <c r="CU120" s="909"/>
      <c r="CV120" s="909"/>
      <c r="CW120" s="909"/>
      <c r="CX120" s="909"/>
      <c r="CY120" s="909"/>
      <c r="CZ120" s="909"/>
      <c r="DA120" s="909"/>
      <c r="DB120" s="909"/>
      <c r="DC120" s="909"/>
      <c r="DD120" s="909"/>
      <c r="DE120" s="909"/>
      <c r="DF120" s="910"/>
      <c r="DG120" s="897">
        <v>2274279</v>
      </c>
      <c r="DH120" s="878"/>
      <c r="DI120" s="878"/>
      <c r="DJ120" s="878"/>
      <c r="DK120" s="878"/>
      <c r="DL120" s="878">
        <v>2341585</v>
      </c>
      <c r="DM120" s="878"/>
      <c r="DN120" s="878"/>
      <c r="DO120" s="878"/>
      <c r="DP120" s="878"/>
      <c r="DQ120" s="878">
        <v>2389908</v>
      </c>
      <c r="DR120" s="878"/>
      <c r="DS120" s="878"/>
      <c r="DT120" s="878"/>
      <c r="DU120" s="878"/>
      <c r="DV120" s="879">
        <v>62.6</v>
      </c>
      <c r="DW120" s="879"/>
      <c r="DX120" s="879"/>
      <c r="DY120" s="879"/>
      <c r="DZ120" s="880"/>
    </row>
    <row r="121" spans="1:130" s="229" customFormat="1" ht="26.25" customHeight="1" x14ac:dyDescent="0.15">
      <c r="A121" s="856"/>
      <c r="B121" s="857"/>
      <c r="C121" s="899" t="s">
        <v>453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124</v>
      </c>
      <c r="AB121" s="816"/>
      <c r="AC121" s="816"/>
      <c r="AD121" s="816"/>
      <c r="AE121" s="817"/>
      <c r="AF121" s="818" t="s">
        <v>124</v>
      </c>
      <c r="AG121" s="816"/>
      <c r="AH121" s="816"/>
      <c r="AI121" s="816"/>
      <c r="AJ121" s="817"/>
      <c r="AK121" s="818" t="s">
        <v>124</v>
      </c>
      <c r="AL121" s="816"/>
      <c r="AM121" s="816"/>
      <c r="AN121" s="816"/>
      <c r="AO121" s="817"/>
      <c r="AP121" s="860" t="s">
        <v>124</v>
      </c>
      <c r="AQ121" s="861"/>
      <c r="AR121" s="861"/>
      <c r="AS121" s="861"/>
      <c r="AT121" s="862"/>
      <c r="AU121" s="919"/>
      <c r="AV121" s="920"/>
      <c r="AW121" s="920"/>
      <c r="AX121" s="920"/>
      <c r="AY121" s="921"/>
      <c r="AZ121" s="851" t="s">
        <v>454</v>
      </c>
      <c r="BA121" s="788"/>
      <c r="BB121" s="788"/>
      <c r="BC121" s="788"/>
      <c r="BD121" s="788"/>
      <c r="BE121" s="788"/>
      <c r="BF121" s="788"/>
      <c r="BG121" s="788"/>
      <c r="BH121" s="788"/>
      <c r="BI121" s="788"/>
      <c r="BJ121" s="788"/>
      <c r="BK121" s="788"/>
      <c r="BL121" s="788"/>
      <c r="BM121" s="788"/>
      <c r="BN121" s="788"/>
      <c r="BO121" s="788"/>
      <c r="BP121" s="789"/>
      <c r="BQ121" s="852" t="s">
        <v>124</v>
      </c>
      <c r="BR121" s="853"/>
      <c r="BS121" s="853"/>
      <c r="BT121" s="853"/>
      <c r="BU121" s="853"/>
      <c r="BV121" s="853" t="s">
        <v>124</v>
      </c>
      <c r="BW121" s="853"/>
      <c r="BX121" s="853"/>
      <c r="BY121" s="853"/>
      <c r="BZ121" s="853"/>
      <c r="CA121" s="853" t="s">
        <v>124</v>
      </c>
      <c r="CB121" s="853"/>
      <c r="CC121" s="853"/>
      <c r="CD121" s="853"/>
      <c r="CE121" s="853"/>
      <c r="CF121" s="911" t="s">
        <v>124</v>
      </c>
      <c r="CG121" s="912"/>
      <c r="CH121" s="912"/>
      <c r="CI121" s="912"/>
      <c r="CJ121" s="912"/>
      <c r="CK121" s="905"/>
      <c r="CL121" s="891"/>
      <c r="CM121" s="891"/>
      <c r="CN121" s="891"/>
      <c r="CO121" s="892"/>
      <c r="CP121" s="871" t="s">
        <v>145</v>
      </c>
      <c r="CQ121" s="872"/>
      <c r="CR121" s="872"/>
      <c r="CS121" s="872"/>
      <c r="CT121" s="872"/>
      <c r="CU121" s="872"/>
      <c r="CV121" s="872"/>
      <c r="CW121" s="872"/>
      <c r="CX121" s="872"/>
      <c r="CY121" s="872"/>
      <c r="CZ121" s="872"/>
      <c r="DA121" s="872"/>
      <c r="DB121" s="872"/>
      <c r="DC121" s="872"/>
      <c r="DD121" s="872"/>
      <c r="DE121" s="872"/>
      <c r="DF121" s="873"/>
      <c r="DG121" s="852">
        <v>763240</v>
      </c>
      <c r="DH121" s="853"/>
      <c r="DI121" s="853"/>
      <c r="DJ121" s="853"/>
      <c r="DK121" s="853"/>
      <c r="DL121" s="853">
        <v>735379</v>
      </c>
      <c r="DM121" s="853"/>
      <c r="DN121" s="853"/>
      <c r="DO121" s="853"/>
      <c r="DP121" s="853"/>
      <c r="DQ121" s="853">
        <v>708671</v>
      </c>
      <c r="DR121" s="853"/>
      <c r="DS121" s="853"/>
      <c r="DT121" s="853"/>
      <c r="DU121" s="853"/>
      <c r="DV121" s="830">
        <v>18.600000000000001</v>
      </c>
      <c r="DW121" s="830"/>
      <c r="DX121" s="830"/>
      <c r="DY121" s="830"/>
      <c r="DZ121" s="831"/>
    </row>
    <row r="122" spans="1:130" s="229" customFormat="1" ht="26.25" customHeight="1" x14ac:dyDescent="0.15">
      <c r="A122" s="856"/>
      <c r="B122" s="857"/>
      <c r="C122" s="851" t="s">
        <v>436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124</v>
      </c>
      <c r="AB122" s="816"/>
      <c r="AC122" s="816"/>
      <c r="AD122" s="816"/>
      <c r="AE122" s="817"/>
      <c r="AF122" s="818" t="s">
        <v>124</v>
      </c>
      <c r="AG122" s="816"/>
      <c r="AH122" s="816"/>
      <c r="AI122" s="816"/>
      <c r="AJ122" s="817"/>
      <c r="AK122" s="818" t="s">
        <v>124</v>
      </c>
      <c r="AL122" s="816"/>
      <c r="AM122" s="816"/>
      <c r="AN122" s="816"/>
      <c r="AO122" s="817"/>
      <c r="AP122" s="860" t="s">
        <v>124</v>
      </c>
      <c r="AQ122" s="861"/>
      <c r="AR122" s="861"/>
      <c r="AS122" s="861"/>
      <c r="AT122" s="862"/>
      <c r="AU122" s="919"/>
      <c r="AV122" s="920"/>
      <c r="AW122" s="920"/>
      <c r="AX122" s="920"/>
      <c r="AY122" s="921"/>
      <c r="AZ122" s="874" t="s">
        <v>455</v>
      </c>
      <c r="BA122" s="875"/>
      <c r="BB122" s="875"/>
      <c r="BC122" s="875"/>
      <c r="BD122" s="875"/>
      <c r="BE122" s="875"/>
      <c r="BF122" s="875"/>
      <c r="BG122" s="875"/>
      <c r="BH122" s="875"/>
      <c r="BI122" s="875"/>
      <c r="BJ122" s="875"/>
      <c r="BK122" s="875"/>
      <c r="BL122" s="875"/>
      <c r="BM122" s="875"/>
      <c r="BN122" s="875"/>
      <c r="BO122" s="875"/>
      <c r="BP122" s="876"/>
      <c r="BQ122" s="915">
        <v>7424541</v>
      </c>
      <c r="BR122" s="881"/>
      <c r="BS122" s="881"/>
      <c r="BT122" s="881"/>
      <c r="BU122" s="881"/>
      <c r="BV122" s="881">
        <v>7495389</v>
      </c>
      <c r="BW122" s="881"/>
      <c r="BX122" s="881"/>
      <c r="BY122" s="881"/>
      <c r="BZ122" s="881"/>
      <c r="CA122" s="881">
        <v>7156695</v>
      </c>
      <c r="CB122" s="881"/>
      <c r="CC122" s="881"/>
      <c r="CD122" s="881"/>
      <c r="CE122" s="881"/>
      <c r="CF122" s="882">
        <v>187.4</v>
      </c>
      <c r="CG122" s="883"/>
      <c r="CH122" s="883"/>
      <c r="CI122" s="883"/>
      <c r="CJ122" s="883"/>
      <c r="CK122" s="905"/>
      <c r="CL122" s="891"/>
      <c r="CM122" s="891"/>
      <c r="CN122" s="891"/>
      <c r="CO122" s="892"/>
      <c r="CP122" s="871" t="s">
        <v>400</v>
      </c>
      <c r="CQ122" s="872"/>
      <c r="CR122" s="872"/>
      <c r="CS122" s="872"/>
      <c r="CT122" s="872"/>
      <c r="CU122" s="872"/>
      <c r="CV122" s="872"/>
      <c r="CW122" s="872"/>
      <c r="CX122" s="872"/>
      <c r="CY122" s="872"/>
      <c r="CZ122" s="872"/>
      <c r="DA122" s="872"/>
      <c r="DB122" s="872"/>
      <c r="DC122" s="872"/>
      <c r="DD122" s="872"/>
      <c r="DE122" s="872"/>
      <c r="DF122" s="873"/>
      <c r="DG122" s="852">
        <v>556971</v>
      </c>
      <c r="DH122" s="853"/>
      <c r="DI122" s="853"/>
      <c r="DJ122" s="853"/>
      <c r="DK122" s="853"/>
      <c r="DL122" s="853">
        <v>492387</v>
      </c>
      <c r="DM122" s="853"/>
      <c r="DN122" s="853"/>
      <c r="DO122" s="853"/>
      <c r="DP122" s="853"/>
      <c r="DQ122" s="853">
        <v>436815</v>
      </c>
      <c r="DR122" s="853"/>
      <c r="DS122" s="853"/>
      <c r="DT122" s="853"/>
      <c r="DU122" s="853"/>
      <c r="DV122" s="830">
        <v>11.4</v>
      </c>
      <c r="DW122" s="830"/>
      <c r="DX122" s="830"/>
      <c r="DY122" s="830"/>
      <c r="DZ122" s="831"/>
    </row>
    <row r="123" spans="1:130" s="229" customFormat="1" ht="26.25" customHeight="1" x14ac:dyDescent="0.15">
      <c r="A123" s="856"/>
      <c r="B123" s="857"/>
      <c r="C123" s="851" t="s">
        <v>442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124</v>
      </c>
      <c r="AB123" s="816"/>
      <c r="AC123" s="816"/>
      <c r="AD123" s="816"/>
      <c r="AE123" s="817"/>
      <c r="AF123" s="818" t="s">
        <v>124</v>
      </c>
      <c r="AG123" s="816"/>
      <c r="AH123" s="816"/>
      <c r="AI123" s="816"/>
      <c r="AJ123" s="817"/>
      <c r="AK123" s="818" t="s">
        <v>124</v>
      </c>
      <c r="AL123" s="816"/>
      <c r="AM123" s="816"/>
      <c r="AN123" s="816"/>
      <c r="AO123" s="817"/>
      <c r="AP123" s="860" t="s">
        <v>124</v>
      </c>
      <c r="AQ123" s="861"/>
      <c r="AR123" s="861"/>
      <c r="AS123" s="861"/>
      <c r="AT123" s="862"/>
      <c r="AU123" s="922"/>
      <c r="AV123" s="923"/>
      <c r="AW123" s="923"/>
      <c r="AX123" s="923"/>
      <c r="AY123" s="923"/>
      <c r="AZ123" s="250" t="s">
        <v>181</v>
      </c>
      <c r="BA123" s="250"/>
      <c r="BB123" s="250"/>
      <c r="BC123" s="250"/>
      <c r="BD123" s="250"/>
      <c r="BE123" s="250"/>
      <c r="BF123" s="250"/>
      <c r="BG123" s="250"/>
      <c r="BH123" s="250"/>
      <c r="BI123" s="250"/>
      <c r="BJ123" s="250"/>
      <c r="BK123" s="250"/>
      <c r="BL123" s="250"/>
      <c r="BM123" s="250"/>
      <c r="BN123" s="250"/>
      <c r="BO123" s="913" t="s">
        <v>456</v>
      </c>
      <c r="BP123" s="914"/>
      <c r="BQ123" s="868">
        <v>9531683</v>
      </c>
      <c r="BR123" s="869"/>
      <c r="BS123" s="869"/>
      <c r="BT123" s="869"/>
      <c r="BU123" s="869"/>
      <c r="BV123" s="869">
        <v>9792572</v>
      </c>
      <c r="BW123" s="869"/>
      <c r="BX123" s="869"/>
      <c r="BY123" s="869"/>
      <c r="BZ123" s="869"/>
      <c r="CA123" s="869">
        <v>9530526</v>
      </c>
      <c r="CB123" s="869"/>
      <c r="CC123" s="869"/>
      <c r="CD123" s="869"/>
      <c r="CE123" s="869"/>
      <c r="CF123" s="784"/>
      <c r="CG123" s="785"/>
      <c r="CH123" s="785"/>
      <c r="CI123" s="785"/>
      <c r="CJ123" s="870"/>
      <c r="CK123" s="905"/>
      <c r="CL123" s="891"/>
      <c r="CM123" s="891"/>
      <c r="CN123" s="891"/>
      <c r="CO123" s="892"/>
      <c r="CP123" s="871" t="s">
        <v>397</v>
      </c>
      <c r="CQ123" s="872"/>
      <c r="CR123" s="872"/>
      <c r="CS123" s="872"/>
      <c r="CT123" s="872"/>
      <c r="CU123" s="872"/>
      <c r="CV123" s="872"/>
      <c r="CW123" s="872"/>
      <c r="CX123" s="872"/>
      <c r="CY123" s="872"/>
      <c r="CZ123" s="872"/>
      <c r="DA123" s="872"/>
      <c r="DB123" s="872"/>
      <c r="DC123" s="872"/>
      <c r="DD123" s="872"/>
      <c r="DE123" s="872"/>
      <c r="DF123" s="873"/>
      <c r="DG123" s="815">
        <v>566413</v>
      </c>
      <c r="DH123" s="816"/>
      <c r="DI123" s="816"/>
      <c r="DJ123" s="816"/>
      <c r="DK123" s="817"/>
      <c r="DL123" s="818">
        <v>424489</v>
      </c>
      <c r="DM123" s="816"/>
      <c r="DN123" s="816"/>
      <c r="DO123" s="816"/>
      <c r="DP123" s="817"/>
      <c r="DQ123" s="818">
        <v>284893</v>
      </c>
      <c r="DR123" s="816"/>
      <c r="DS123" s="816"/>
      <c r="DT123" s="816"/>
      <c r="DU123" s="817"/>
      <c r="DV123" s="860">
        <v>7.5</v>
      </c>
      <c r="DW123" s="861"/>
      <c r="DX123" s="861"/>
      <c r="DY123" s="861"/>
      <c r="DZ123" s="862"/>
    </row>
    <row r="124" spans="1:130" s="229" customFormat="1" ht="26.25" customHeight="1" thickBot="1" x14ac:dyDescent="0.2">
      <c r="A124" s="856"/>
      <c r="B124" s="857"/>
      <c r="C124" s="851" t="s">
        <v>445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124</v>
      </c>
      <c r="AB124" s="816"/>
      <c r="AC124" s="816"/>
      <c r="AD124" s="816"/>
      <c r="AE124" s="817"/>
      <c r="AF124" s="818" t="s">
        <v>124</v>
      </c>
      <c r="AG124" s="816"/>
      <c r="AH124" s="816"/>
      <c r="AI124" s="816"/>
      <c r="AJ124" s="817"/>
      <c r="AK124" s="818" t="s">
        <v>124</v>
      </c>
      <c r="AL124" s="816"/>
      <c r="AM124" s="816"/>
      <c r="AN124" s="816"/>
      <c r="AO124" s="817"/>
      <c r="AP124" s="860" t="s">
        <v>124</v>
      </c>
      <c r="AQ124" s="861"/>
      <c r="AR124" s="861"/>
      <c r="AS124" s="861"/>
      <c r="AT124" s="862"/>
      <c r="AU124" s="863" t="s">
        <v>457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69.7</v>
      </c>
      <c r="BR124" s="867"/>
      <c r="BS124" s="867"/>
      <c r="BT124" s="867"/>
      <c r="BU124" s="867"/>
      <c r="BV124" s="867">
        <v>71.400000000000006</v>
      </c>
      <c r="BW124" s="867"/>
      <c r="BX124" s="867"/>
      <c r="BY124" s="867"/>
      <c r="BZ124" s="867"/>
      <c r="CA124" s="867">
        <v>69.5</v>
      </c>
      <c r="CB124" s="867"/>
      <c r="CC124" s="867"/>
      <c r="CD124" s="867"/>
      <c r="CE124" s="867"/>
      <c r="CF124" s="762"/>
      <c r="CG124" s="763"/>
      <c r="CH124" s="763"/>
      <c r="CI124" s="763"/>
      <c r="CJ124" s="898"/>
      <c r="CK124" s="906"/>
      <c r="CL124" s="906"/>
      <c r="CM124" s="906"/>
      <c r="CN124" s="906"/>
      <c r="CO124" s="907"/>
      <c r="CP124" s="871" t="s">
        <v>458</v>
      </c>
      <c r="CQ124" s="872"/>
      <c r="CR124" s="872"/>
      <c r="CS124" s="872"/>
      <c r="CT124" s="872"/>
      <c r="CU124" s="872"/>
      <c r="CV124" s="872"/>
      <c r="CW124" s="872"/>
      <c r="CX124" s="872"/>
      <c r="CY124" s="872"/>
      <c r="CZ124" s="872"/>
      <c r="DA124" s="872"/>
      <c r="DB124" s="872"/>
      <c r="DC124" s="872"/>
      <c r="DD124" s="872"/>
      <c r="DE124" s="872"/>
      <c r="DF124" s="873"/>
      <c r="DG124" s="799">
        <v>48836</v>
      </c>
      <c r="DH124" s="800"/>
      <c r="DI124" s="800"/>
      <c r="DJ124" s="800"/>
      <c r="DK124" s="801"/>
      <c r="DL124" s="802">
        <v>51426</v>
      </c>
      <c r="DM124" s="800"/>
      <c r="DN124" s="800"/>
      <c r="DO124" s="800"/>
      <c r="DP124" s="801"/>
      <c r="DQ124" s="802">
        <v>52232</v>
      </c>
      <c r="DR124" s="800"/>
      <c r="DS124" s="800"/>
      <c r="DT124" s="800"/>
      <c r="DU124" s="801"/>
      <c r="DV124" s="884">
        <v>1.4</v>
      </c>
      <c r="DW124" s="885"/>
      <c r="DX124" s="885"/>
      <c r="DY124" s="885"/>
      <c r="DZ124" s="886"/>
    </row>
    <row r="125" spans="1:130" s="229" customFormat="1" ht="26.25" customHeight="1" x14ac:dyDescent="0.15">
      <c r="A125" s="856"/>
      <c r="B125" s="857"/>
      <c r="C125" s="851" t="s">
        <v>447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124</v>
      </c>
      <c r="AB125" s="816"/>
      <c r="AC125" s="816"/>
      <c r="AD125" s="816"/>
      <c r="AE125" s="817"/>
      <c r="AF125" s="818" t="s">
        <v>124</v>
      </c>
      <c r="AG125" s="816"/>
      <c r="AH125" s="816"/>
      <c r="AI125" s="816"/>
      <c r="AJ125" s="817"/>
      <c r="AK125" s="818" t="s">
        <v>124</v>
      </c>
      <c r="AL125" s="816"/>
      <c r="AM125" s="816"/>
      <c r="AN125" s="816"/>
      <c r="AO125" s="817"/>
      <c r="AP125" s="860" t="s">
        <v>124</v>
      </c>
      <c r="AQ125" s="861"/>
      <c r="AR125" s="861"/>
      <c r="AS125" s="861"/>
      <c r="AT125" s="862"/>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887" t="s">
        <v>459</v>
      </c>
      <c r="CL125" s="888"/>
      <c r="CM125" s="888"/>
      <c r="CN125" s="888"/>
      <c r="CO125" s="889"/>
      <c r="CP125" s="896" t="s">
        <v>460</v>
      </c>
      <c r="CQ125" s="844"/>
      <c r="CR125" s="844"/>
      <c r="CS125" s="844"/>
      <c r="CT125" s="844"/>
      <c r="CU125" s="844"/>
      <c r="CV125" s="844"/>
      <c r="CW125" s="844"/>
      <c r="CX125" s="844"/>
      <c r="CY125" s="844"/>
      <c r="CZ125" s="844"/>
      <c r="DA125" s="844"/>
      <c r="DB125" s="844"/>
      <c r="DC125" s="844"/>
      <c r="DD125" s="844"/>
      <c r="DE125" s="844"/>
      <c r="DF125" s="845"/>
      <c r="DG125" s="897" t="s">
        <v>124</v>
      </c>
      <c r="DH125" s="878"/>
      <c r="DI125" s="878"/>
      <c r="DJ125" s="878"/>
      <c r="DK125" s="878"/>
      <c r="DL125" s="878" t="s">
        <v>124</v>
      </c>
      <c r="DM125" s="878"/>
      <c r="DN125" s="878"/>
      <c r="DO125" s="878"/>
      <c r="DP125" s="878"/>
      <c r="DQ125" s="878" t="s">
        <v>124</v>
      </c>
      <c r="DR125" s="878"/>
      <c r="DS125" s="878"/>
      <c r="DT125" s="878"/>
      <c r="DU125" s="878"/>
      <c r="DV125" s="879" t="s">
        <v>124</v>
      </c>
      <c r="DW125" s="879"/>
      <c r="DX125" s="879"/>
      <c r="DY125" s="879"/>
      <c r="DZ125" s="880"/>
    </row>
    <row r="126" spans="1:130" s="229" customFormat="1" ht="26.25" customHeight="1" thickBot="1" x14ac:dyDescent="0.2">
      <c r="A126" s="856"/>
      <c r="B126" s="857"/>
      <c r="C126" s="851" t="s">
        <v>449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124</v>
      </c>
      <c r="AB126" s="816"/>
      <c r="AC126" s="816"/>
      <c r="AD126" s="816"/>
      <c r="AE126" s="817"/>
      <c r="AF126" s="818" t="s">
        <v>124</v>
      </c>
      <c r="AG126" s="816"/>
      <c r="AH126" s="816"/>
      <c r="AI126" s="816"/>
      <c r="AJ126" s="817"/>
      <c r="AK126" s="818" t="s">
        <v>124</v>
      </c>
      <c r="AL126" s="816"/>
      <c r="AM126" s="816"/>
      <c r="AN126" s="816"/>
      <c r="AO126" s="817"/>
      <c r="AP126" s="860" t="s">
        <v>124</v>
      </c>
      <c r="AQ126" s="861"/>
      <c r="AR126" s="861"/>
      <c r="AS126" s="861"/>
      <c r="AT126" s="862"/>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890"/>
      <c r="CL126" s="891"/>
      <c r="CM126" s="891"/>
      <c r="CN126" s="891"/>
      <c r="CO126" s="892"/>
      <c r="CP126" s="851" t="s">
        <v>461</v>
      </c>
      <c r="CQ126" s="788"/>
      <c r="CR126" s="788"/>
      <c r="CS126" s="788"/>
      <c r="CT126" s="788"/>
      <c r="CU126" s="788"/>
      <c r="CV126" s="788"/>
      <c r="CW126" s="788"/>
      <c r="CX126" s="788"/>
      <c r="CY126" s="788"/>
      <c r="CZ126" s="788"/>
      <c r="DA126" s="788"/>
      <c r="DB126" s="788"/>
      <c r="DC126" s="788"/>
      <c r="DD126" s="788"/>
      <c r="DE126" s="788"/>
      <c r="DF126" s="789"/>
      <c r="DG126" s="852" t="s">
        <v>124</v>
      </c>
      <c r="DH126" s="853"/>
      <c r="DI126" s="853"/>
      <c r="DJ126" s="853"/>
      <c r="DK126" s="853"/>
      <c r="DL126" s="853" t="s">
        <v>124</v>
      </c>
      <c r="DM126" s="853"/>
      <c r="DN126" s="853"/>
      <c r="DO126" s="853"/>
      <c r="DP126" s="853"/>
      <c r="DQ126" s="853" t="s">
        <v>124</v>
      </c>
      <c r="DR126" s="853"/>
      <c r="DS126" s="853"/>
      <c r="DT126" s="853"/>
      <c r="DU126" s="853"/>
      <c r="DV126" s="830" t="s">
        <v>124</v>
      </c>
      <c r="DW126" s="830"/>
      <c r="DX126" s="830"/>
      <c r="DY126" s="830"/>
      <c r="DZ126" s="831"/>
    </row>
    <row r="127" spans="1:130" s="229" customFormat="1" ht="26.25" customHeight="1" x14ac:dyDescent="0.15">
      <c r="A127" s="858"/>
      <c r="B127" s="859"/>
      <c r="C127" s="874" t="s">
        <v>462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124</v>
      </c>
      <c r="AB127" s="816"/>
      <c r="AC127" s="816"/>
      <c r="AD127" s="816"/>
      <c r="AE127" s="817"/>
      <c r="AF127" s="818" t="s">
        <v>124</v>
      </c>
      <c r="AG127" s="816"/>
      <c r="AH127" s="816"/>
      <c r="AI127" s="816"/>
      <c r="AJ127" s="817"/>
      <c r="AK127" s="818" t="s">
        <v>124</v>
      </c>
      <c r="AL127" s="816"/>
      <c r="AM127" s="816"/>
      <c r="AN127" s="816"/>
      <c r="AO127" s="817"/>
      <c r="AP127" s="860" t="s">
        <v>124</v>
      </c>
      <c r="AQ127" s="861"/>
      <c r="AR127" s="861"/>
      <c r="AS127" s="861"/>
      <c r="AT127" s="862"/>
      <c r="AU127" s="231"/>
      <c r="AV127" s="231"/>
      <c r="AW127" s="231"/>
      <c r="AX127" s="877" t="s">
        <v>463</v>
      </c>
      <c r="AY127" s="848"/>
      <c r="AZ127" s="848"/>
      <c r="BA127" s="848"/>
      <c r="BB127" s="848"/>
      <c r="BC127" s="848"/>
      <c r="BD127" s="848"/>
      <c r="BE127" s="849"/>
      <c r="BF127" s="847" t="s">
        <v>464</v>
      </c>
      <c r="BG127" s="848"/>
      <c r="BH127" s="848"/>
      <c r="BI127" s="848"/>
      <c r="BJ127" s="848"/>
      <c r="BK127" s="848"/>
      <c r="BL127" s="849"/>
      <c r="BM127" s="847" t="s">
        <v>465</v>
      </c>
      <c r="BN127" s="848"/>
      <c r="BO127" s="848"/>
      <c r="BP127" s="848"/>
      <c r="BQ127" s="848"/>
      <c r="BR127" s="848"/>
      <c r="BS127" s="849"/>
      <c r="BT127" s="847" t="s">
        <v>466</v>
      </c>
      <c r="BU127" s="848"/>
      <c r="BV127" s="848"/>
      <c r="BW127" s="848"/>
      <c r="BX127" s="848"/>
      <c r="BY127" s="848"/>
      <c r="BZ127" s="850"/>
      <c r="CA127" s="231"/>
      <c r="CB127" s="231"/>
      <c r="CC127" s="231"/>
      <c r="CD127" s="254"/>
      <c r="CE127" s="254"/>
      <c r="CF127" s="254"/>
      <c r="CG127" s="231"/>
      <c r="CH127" s="231"/>
      <c r="CI127" s="231"/>
      <c r="CJ127" s="253"/>
      <c r="CK127" s="890"/>
      <c r="CL127" s="891"/>
      <c r="CM127" s="891"/>
      <c r="CN127" s="891"/>
      <c r="CO127" s="892"/>
      <c r="CP127" s="851" t="s">
        <v>467</v>
      </c>
      <c r="CQ127" s="788"/>
      <c r="CR127" s="788"/>
      <c r="CS127" s="788"/>
      <c r="CT127" s="788"/>
      <c r="CU127" s="788"/>
      <c r="CV127" s="788"/>
      <c r="CW127" s="788"/>
      <c r="CX127" s="788"/>
      <c r="CY127" s="788"/>
      <c r="CZ127" s="788"/>
      <c r="DA127" s="788"/>
      <c r="DB127" s="788"/>
      <c r="DC127" s="788"/>
      <c r="DD127" s="788"/>
      <c r="DE127" s="788"/>
      <c r="DF127" s="789"/>
      <c r="DG127" s="852" t="s">
        <v>124</v>
      </c>
      <c r="DH127" s="853"/>
      <c r="DI127" s="853"/>
      <c r="DJ127" s="853"/>
      <c r="DK127" s="853"/>
      <c r="DL127" s="853" t="s">
        <v>124</v>
      </c>
      <c r="DM127" s="853"/>
      <c r="DN127" s="853"/>
      <c r="DO127" s="853"/>
      <c r="DP127" s="853"/>
      <c r="DQ127" s="853" t="s">
        <v>124</v>
      </c>
      <c r="DR127" s="853"/>
      <c r="DS127" s="853"/>
      <c r="DT127" s="853"/>
      <c r="DU127" s="853"/>
      <c r="DV127" s="830" t="s">
        <v>124</v>
      </c>
      <c r="DW127" s="830"/>
      <c r="DX127" s="830"/>
      <c r="DY127" s="830"/>
      <c r="DZ127" s="831"/>
    </row>
    <row r="128" spans="1:130" s="229" customFormat="1" ht="26.25" customHeight="1" thickBot="1" x14ac:dyDescent="0.2">
      <c r="A128" s="832" t="s">
        <v>468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469</v>
      </c>
      <c r="X128" s="834"/>
      <c r="Y128" s="834"/>
      <c r="Z128" s="835"/>
      <c r="AA128" s="836" t="s">
        <v>124</v>
      </c>
      <c r="AB128" s="837"/>
      <c r="AC128" s="837"/>
      <c r="AD128" s="837"/>
      <c r="AE128" s="838"/>
      <c r="AF128" s="839">
        <v>109</v>
      </c>
      <c r="AG128" s="837"/>
      <c r="AH128" s="837"/>
      <c r="AI128" s="837"/>
      <c r="AJ128" s="838"/>
      <c r="AK128" s="839">
        <v>109</v>
      </c>
      <c r="AL128" s="837"/>
      <c r="AM128" s="837"/>
      <c r="AN128" s="837"/>
      <c r="AO128" s="838"/>
      <c r="AP128" s="840"/>
      <c r="AQ128" s="841"/>
      <c r="AR128" s="841"/>
      <c r="AS128" s="841"/>
      <c r="AT128" s="842"/>
      <c r="AU128" s="231"/>
      <c r="AV128" s="231"/>
      <c r="AW128" s="231"/>
      <c r="AX128" s="843" t="s">
        <v>470</v>
      </c>
      <c r="AY128" s="844"/>
      <c r="AZ128" s="844"/>
      <c r="BA128" s="844"/>
      <c r="BB128" s="844"/>
      <c r="BC128" s="844"/>
      <c r="BD128" s="844"/>
      <c r="BE128" s="845"/>
      <c r="BF128" s="822" t="s">
        <v>124</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4"/>
      <c r="CB128" s="254"/>
      <c r="CC128" s="254"/>
      <c r="CD128" s="254"/>
      <c r="CE128" s="254"/>
      <c r="CF128" s="254"/>
      <c r="CG128" s="231"/>
      <c r="CH128" s="231"/>
      <c r="CI128" s="231"/>
      <c r="CJ128" s="253"/>
      <c r="CK128" s="893"/>
      <c r="CL128" s="894"/>
      <c r="CM128" s="894"/>
      <c r="CN128" s="894"/>
      <c r="CO128" s="895"/>
      <c r="CP128" s="825" t="s">
        <v>471</v>
      </c>
      <c r="CQ128" s="766"/>
      <c r="CR128" s="766"/>
      <c r="CS128" s="766"/>
      <c r="CT128" s="766"/>
      <c r="CU128" s="766"/>
      <c r="CV128" s="766"/>
      <c r="CW128" s="766"/>
      <c r="CX128" s="766"/>
      <c r="CY128" s="766"/>
      <c r="CZ128" s="766"/>
      <c r="DA128" s="766"/>
      <c r="DB128" s="766"/>
      <c r="DC128" s="766"/>
      <c r="DD128" s="766"/>
      <c r="DE128" s="766"/>
      <c r="DF128" s="767"/>
      <c r="DG128" s="826" t="s">
        <v>124</v>
      </c>
      <c r="DH128" s="827"/>
      <c r="DI128" s="827"/>
      <c r="DJ128" s="827"/>
      <c r="DK128" s="827"/>
      <c r="DL128" s="827" t="s">
        <v>124</v>
      </c>
      <c r="DM128" s="827"/>
      <c r="DN128" s="827"/>
      <c r="DO128" s="827"/>
      <c r="DP128" s="827"/>
      <c r="DQ128" s="827" t="s">
        <v>124</v>
      </c>
      <c r="DR128" s="827"/>
      <c r="DS128" s="827"/>
      <c r="DT128" s="827"/>
      <c r="DU128" s="827"/>
      <c r="DV128" s="828" t="s">
        <v>124</v>
      </c>
      <c r="DW128" s="828"/>
      <c r="DX128" s="828"/>
      <c r="DY128" s="828"/>
      <c r="DZ128" s="829"/>
    </row>
    <row r="129" spans="1:131" s="229" customFormat="1" ht="26.25" customHeight="1" x14ac:dyDescent="0.15">
      <c r="A129" s="810" t="s">
        <v>104</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472</v>
      </c>
      <c r="X129" s="813"/>
      <c r="Y129" s="813"/>
      <c r="Z129" s="814"/>
      <c r="AA129" s="815">
        <v>4506612</v>
      </c>
      <c r="AB129" s="816"/>
      <c r="AC129" s="816"/>
      <c r="AD129" s="816"/>
      <c r="AE129" s="817"/>
      <c r="AF129" s="818">
        <v>4416134</v>
      </c>
      <c r="AG129" s="816"/>
      <c r="AH129" s="816"/>
      <c r="AI129" s="816"/>
      <c r="AJ129" s="817"/>
      <c r="AK129" s="818">
        <v>4464966</v>
      </c>
      <c r="AL129" s="816"/>
      <c r="AM129" s="816"/>
      <c r="AN129" s="816"/>
      <c r="AO129" s="817"/>
      <c r="AP129" s="819"/>
      <c r="AQ129" s="820"/>
      <c r="AR129" s="820"/>
      <c r="AS129" s="820"/>
      <c r="AT129" s="821"/>
      <c r="AU129" s="232"/>
      <c r="AV129" s="232"/>
      <c r="AW129" s="232"/>
      <c r="AX129" s="787" t="s">
        <v>473</v>
      </c>
      <c r="AY129" s="788"/>
      <c r="AZ129" s="788"/>
      <c r="BA129" s="788"/>
      <c r="BB129" s="788"/>
      <c r="BC129" s="788"/>
      <c r="BD129" s="788"/>
      <c r="BE129" s="789"/>
      <c r="BF129" s="806" t="s">
        <v>124</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15">
      <c r="A130" s="810" t="s">
        <v>474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475</v>
      </c>
      <c r="X130" s="813"/>
      <c r="Y130" s="813"/>
      <c r="Z130" s="814"/>
      <c r="AA130" s="815">
        <v>595900</v>
      </c>
      <c r="AB130" s="816"/>
      <c r="AC130" s="816"/>
      <c r="AD130" s="816"/>
      <c r="AE130" s="817"/>
      <c r="AF130" s="818">
        <v>612410</v>
      </c>
      <c r="AG130" s="816"/>
      <c r="AH130" s="816"/>
      <c r="AI130" s="816"/>
      <c r="AJ130" s="817"/>
      <c r="AK130" s="818">
        <v>646383</v>
      </c>
      <c r="AL130" s="816"/>
      <c r="AM130" s="816"/>
      <c r="AN130" s="816"/>
      <c r="AO130" s="817"/>
      <c r="AP130" s="819"/>
      <c r="AQ130" s="820"/>
      <c r="AR130" s="820"/>
      <c r="AS130" s="820"/>
      <c r="AT130" s="821"/>
      <c r="AU130" s="232"/>
      <c r="AV130" s="232"/>
      <c r="AW130" s="232"/>
      <c r="AX130" s="787" t="s">
        <v>476</v>
      </c>
      <c r="AY130" s="788"/>
      <c r="AZ130" s="788"/>
      <c r="BA130" s="788"/>
      <c r="BB130" s="788"/>
      <c r="BC130" s="788"/>
      <c r="BD130" s="788"/>
      <c r="BE130" s="789"/>
      <c r="BF130" s="790">
        <v>10.6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477</v>
      </c>
      <c r="X131" s="797"/>
      <c r="Y131" s="797"/>
      <c r="Z131" s="798"/>
      <c r="AA131" s="799">
        <v>3910712</v>
      </c>
      <c r="AB131" s="800"/>
      <c r="AC131" s="800"/>
      <c r="AD131" s="800"/>
      <c r="AE131" s="801"/>
      <c r="AF131" s="802">
        <v>3803724</v>
      </c>
      <c r="AG131" s="800"/>
      <c r="AH131" s="800"/>
      <c r="AI131" s="800"/>
      <c r="AJ131" s="801"/>
      <c r="AK131" s="802">
        <v>3818583</v>
      </c>
      <c r="AL131" s="800"/>
      <c r="AM131" s="800"/>
      <c r="AN131" s="800"/>
      <c r="AO131" s="801"/>
      <c r="AP131" s="803"/>
      <c r="AQ131" s="804"/>
      <c r="AR131" s="804"/>
      <c r="AS131" s="804"/>
      <c r="AT131" s="805"/>
      <c r="AU131" s="232"/>
      <c r="AV131" s="232"/>
      <c r="AW131" s="232"/>
      <c r="AX131" s="765" t="s">
        <v>478</v>
      </c>
      <c r="AY131" s="766"/>
      <c r="AZ131" s="766"/>
      <c r="BA131" s="766"/>
      <c r="BB131" s="766"/>
      <c r="BC131" s="766"/>
      <c r="BD131" s="766"/>
      <c r="BE131" s="767"/>
      <c r="BF131" s="768">
        <v>69.5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15">
      <c r="A132" s="774" t="s">
        <v>479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480</v>
      </c>
      <c r="W132" s="778"/>
      <c r="X132" s="778"/>
      <c r="Y132" s="778"/>
      <c r="Z132" s="779"/>
      <c r="AA132" s="780">
        <v>9.8528094119999992</v>
      </c>
      <c r="AB132" s="781"/>
      <c r="AC132" s="781"/>
      <c r="AD132" s="781"/>
      <c r="AE132" s="782"/>
      <c r="AF132" s="783">
        <v>10.88570043</v>
      </c>
      <c r="AG132" s="781"/>
      <c r="AH132" s="781"/>
      <c r="AI132" s="781"/>
      <c r="AJ132" s="782"/>
      <c r="AK132" s="783">
        <v>11.1958284</v>
      </c>
      <c r="AL132" s="781"/>
      <c r="AM132" s="781"/>
      <c r="AN132" s="781"/>
      <c r="AO132" s="782"/>
      <c r="AP132" s="784"/>
      <c r="AQ132" s="785"/>
      <c r="AR132" s="785"/>
      <c r="AS132" s="785"/>
      <c r="AT132" s="786"/>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481</v>
      </c>
      <c r="W133" s="757"/>
      <c r="X133" s="757"/>
      <c r="Y133" s="757"/>
      <c r="Z133" s="758"/>
      <c r="AA133" s="759">
        <v>9.6</v>
      </c>
      <c r="AB133" s="760"/>
      <c r="AC133" s="760"/>
      <c r="AD133" s="760"/>
      <c r="AE133" s="761"/>
      <c r="AF133" s="759">
        <v>10.1</v>
      </c>
      <c r="AG133" s="760"/>
      <c r="AH133" s="760"/>
      <c r="AI133" s="760"/>
      <c r="AJ133" s="761"/>
      <c r="AK133" s="759">
        <v>10.6</v>
      </c>
      <c r="AL133" s="760"/>
      <c r="AM133" s="760"/>
      <c r="AN133" s="760"/>
      <c r="AO133" s="761"/>
      <c r="AP133" s="762"/>
      <c r="AQ133" s="763"/>
      <c r="AR133" s="763"/>
      <c r="AS133" s="763"/>
      <c r="AT133" s="764"/>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15">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25" hidden="1" x14ac:dyDescent="0.15">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thJPDI8HvXSsFYOmwPfvyOQFErCowzcC7yGPQMbcM7t+Yj165dqQ3OdH3zgQXiqc24P41A+McJ9QBHLA5QHfTA==" saltValue="eH3a5cVdxwFc+4FSPgSR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0" zoomScaleNormal="85" zoomScaleSheetLayoutView="100" workbookViewId="0">
      <selection activeCell="BC29" sqref="BC29"/>
    </sheetView>
  </sheetViews>
  <sheetFormatPr defaultColWidth="0" defaultRowHeight="13.5" customHeight="1" zeroHeight="1" x14ac:dyDescent="0.15"/>
  <cols>
    <col min="1" max="120" width="2.75" style="259" customWidth="1"/>
    <col min="121" max="121" width="0" style="258" hidden="1" customWidth="1"/>
    <col min="122" max="16384" width="9" style="258" hidden="1"/>
  </cols>
  <sheetData>
    <row r="1" spans="1:120"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8"/>
    </row>
    <row r="17" spans="119:120" x14ac:dyDescent="0.15">
      <c r="DP17" s="258"/>
    </row>
    <row r="18" spans="119:120" x14ac:dyDescent="0.15"/>
    <row r="19" spans="119:120" x14ac:dyDescent="0.15"/>
    <row r="20" spans="119:120" x14ac:dyDescent="0.15">
      <c r="DO20" s="258"/>
      <c r="DP20" s="258"/>
    </row>
    <row r="21" spans="119:120" x14ac:dyDescent="0.15">
      <c r="DP21" s="258"/>
    </row>
    <row r="22" spans="119:120" x14ac:dyDescent="0.15"/>
    <row r="23" spans="119:120" x14ac:dyDescent="0.15">
      <c r="DO23" s="258"/>
      <c r="DP23" s="258"/>
    </row>
    <row r="24" spans="119:120" x14ac:dyDescent="0.15">
      <c r="DP24" s="258"/>
    </row>
    <row r="25" spans="119:120" x14ac:dyDescent="0.15">
      <c r="DP25" s="258"/>
    </row>
    <row r="26" spans="119:120" x14ac:dyDescent="0.15">
      <c r="DO26" s="258"/>
      <c r="DP26" s="258"/>
    </row>
    <row r="27" spans="119:120" x14ac:dyDescent="0.15"/>
    <row r="28" spans="119:120" x14ac:dyDescent="0.15">
      <c r="DO28" s="258"/>
      <c r="DP28" s="258"/>
    </row>
    <row r="29" spans="119:120" x14ac:dyDescent="0.15">
      <c r="DP29" s="258"/>
    </row>
    <row r="30" spans="119:120" x14ac:dyDescent="0.15"/>
    <row r="31" spans="119:120" x14ac:dyDescent="0.15">
      <c r="DO31" s="258"/>
      <c r="DP31" s="258"/>
    </row>
    <row r="32" spans="119:120" x14ac:dyDescent="0.15"/>
    <row r="33" spans="98:120" x14ac:dyDescent="0.15">
      <c r="DO33" s="258"/>
      <c r="DP33" s="258"/>
    </row>
    <row r="34" spans="98:120" x14ac:dyDescent="0.15">
      <c r="DM34" s="258"/>
    </row>
    <row r="35" spans="98:120" x14ac:dyDescent="0.15">
      <c r="CT35" s="258"/>
      <c r="CU35" s="258"/>
      <c r="CV35" s="258"/>
      <c r="CY35" s="258"/>
      <c r="CZ35" s="258"/>
      <c r="DA35" s="258"/>
      <c r="DD35" s="258"/>
      <c r="DE35" s="258"/>
      <c r="DF35" s="258"/>
      <c r="DI35" s="258"/>
      <c r="DJ35" s="258"/>
      <c r="DK35" s="258"/>
      <c r="DM35" s="258"/>
      <c r="DN35" s="258"/>
      <c r="DO35" s="258"/>
      <c r="DP35" s="258"/>
    </row>
    <row r="36" spans="98:120" x14ac:dyDescent="0.15"/>
    <row r="37" spans="98:120" x14ac:dyDescent="0.15">
      <c r="CW37" s="258"/>
      <c r="DB37" s="258"/>
      <c r="DG37" s="258"/>
      <c r="DL37" s="258"/>
      <c r="DP37" s="258"/>
    </row>
    <row r="38" spans="98:120" x14ac:dyDescent="0.15">
      <c r="CT38" s="258"/>
      <c r="CU38" s="258"/>
      <c r="CV38" s="258"/>
      <c r="CW38" s="258"/>
      <c r="CY38" s="258"/>
      <c r="CZ38" s="258"/>
      <c r="DA38" s="258"/>
      <c r="DB38" s="258"/>
      <c r="DD38" s="258"/>
      <c r="DE38" s="258"/>
      <c r="DF38" s="258"/>
      <c r="DG38" s="258"/>
      <c r="DI38" s="258"/>
      <c r="DJ38" s="258"/>
      <c r="DK38" s="258"/>
      <c r="DL38" s="258"/>
      <c r="DN38" s="258"/>
      <c r="DO38" s="258"/>
      <c r="DP38" s="25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8"/>
      <c r="DO49" s="258"/>
      <c r="DP49" s="25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8"/>
      <c r="CS63" s="258"/>
      <c r="CX63" s="258"/>
      <c r="DC63" s="258"/>
      <c r="DH63" s="258"/>
    </row>
    <row r="64" spans="22:120" x14ac:dyDescent="0.15">
      <c r="V64" s="258"/>
    </row>
    <row r="65" spans="15:120" x14ac:dyDescent="0.15">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x14ac:dyDescent="0.15">
      <c r="Q66" s="258"/>
      <c r="S66" s="258"/>
      <c r="U66" s="258"/>
      <c r="DM66" s="258"/>
    </row>
    <row r="67" spans="15:120" x14ac:dyDescent="0.15">
      <c r="O67" s="258"/>
      <c r="P67" s="258"/>
      <c r="R67" s="258"/>
      <c r="T67" s="258"/>
      <c r="Y67" s="258"/>
      <c r="CT67" s="258"/>
      <c r="CV67" s="258"/>
      <c r="CW67" s="258"/>
      <c r="CY67" s="258"/>
      <c r="DA67" s="258"/>
      <c r="DB67" s="258"/>
      <c r="DD67" s="258"/>
      <c r="DF67" s="258"/>
      <c r="DG67" s="258"/>
      <c r="DI67" s="258"/>
      <c r="DK67" s="258"/>
      <c r="DL67" s="258"/>
      <c r="DN67" s="258"/>
      <c r="DO67" s="258"/>
      <c r="DP67" s="258"/>
    </row>
    <row r="68" spans="15:120" x14ac:dyDescent="0.15"/>
    <row r="69" spans="15:120" x14ac:dyDescent="0.15"/>
    <row r="70" spans="15:120" x14ac:dyDescent="0.15"/>
    <row r="71" spans="15:120" x14ac:dyDescent="0.15"/>
    <row r="72" spans="15:120" x14ac:dyDescent="0.15">
      <c r="DP72" s="258"/>
    </row>
    <row r="73" spans="15:120" x14ac:dyDescent="0.15">
      <c r="DP73" s="25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8"/>
      <c r="CX96" s="258"/>
      <c r="DC96" s="258"/>
      <c r="DH96" s="258"/>
    </row>
    <row r="97" spans="24:120" x14ac:dyDescent="0.15">
      <c r="CS97" s="258"/>
      <c r="CX97" s="258"/>
      <c r="DC97" s="258"/>
      <c r="DH97" s="258"/>
      <c r="DP97" s="259" t="s">
        <v>482</v>
      </c>
    </row>
    <row r="98" spans="24:120" hidden="1" x14ac:dyDescent="0.15">
      <c r="CS98" s="258"/>
      <c r="CX98" s="258"/>
      <c r="DC98" s="258"/>
      <c r="DH98" s="258"/>
    </row>
    <row r="99" spans="24:120" hidden="1" x14ac:dyDescent="0.15">
      <c r="CS99" s="258"/>
      <c r="CX99" s="258"/>
      <c r="DC99" s="258"/>
      <c r="DH99" s="258"/>
    </row>
    <row r="101" spans="24:120" ht="12" hidden="1" customHeight="1" x14ac:dyDescent="0.15">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x14ac:dyDescent="0.15">
      <c r="CU102" s="258"/>
      <c r="CZ102" s="258"/>
      <c r="DE102" s="258"/>
      <c r="DJ102" s="258"/>
      <c r="DM102" s="258"/>
    </row>
    <row r="103" spans="24:120" hidden="1" x14ac:dyDescent="0.15">
      <c r="CT103" s="258"/>
      <c r="CV103" s="258"/>
      <c r="CW103" s="258"/>
      <c r="CY103" s="258"/>
      <c r="DA103" s="258"/>
      <c r="DB103" s="258"/>
      <c r="DD103" s="258"/>
      <c r="DF103" s="258"/>
      <c r="DG103" s="258"/>
      <c r="DI103" s="258"/>
      <c r="DK103" s="258"/>
      <c r="DL103" s="258"/>
      <c r="DM103" s="258"/>
      <c r="DN103" s="258"/>
      <c r="DO103" s="258"/>
      <c r="DP103" s="258"/>
    </row>
    <row r="104" spans="24:120" hidden="1" x14ac:dyDescent="0.15">
      <c r="CV104" s="258"/>
      <c r="CW104" s="258"/>
      <c r="DA104" s="258"/>
      <c r="DB104" s="258"/>
      <c r="DF104" s="258"/>
      <c r="DG104" s="258"/>
      <c r="DK104" s="258"/>
      <c r="DL104" s="258"/>
      <c r="DN104" s="258"/>
      <c r="DO104" s="258"/>
      <c r="DP104" s="258"/>
    </row>
    <row r="105" spans="24:120" ht="12.75" hidden="1" customHeight="1" x14ac:dyDescent="0.15"/>
  </sheetData>
  <sheetProtection algorithmName="SHA-512" hashValue="EJJlU71FK8V+T6faMm/0RJM648SPz5wyyYYbaW/ApKTscVe8h7JjHazjsdxLpql/wpSF0aOBKMW3BvC/GRFT4w==" saltValue="gi44g4L+oxnB5zi9O4fG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37" zoomScaleNormal="100" zoomScaleSheetLayoutView="55" workbookViewId="0">
      <selection activeCell="BC29" sqref="BC29"/>
    </sheetView>
  </sheetViews>
  <sheetFormatPr defaultColWidth="0" defaultRowHeight="13.5" customHeight="1" zeroHeight="1" x14ac:dyDescent="0.15"/>
  <cols>
    <col min="1" max="116" width="2.625" style="259" customWidth="1"/>
    <col min="117" max="16384" width="9" style="258" hidden="1"/>
  </cols>
  <sheetData>
    <row r="1" spans="2:116"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x14ac:dyDescent="0.15"/>
    <row r="3" spans="2:116" x14ac:dyDescent="0.15"/>
    <row r="4" spans="2:116" x14ac:dyDescent="0.15">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x14ac:dyDescent="0.15">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x14ac:dyDescent="0.15"/>
    <row r="20" spans="9:116" x14ac:dyDescent="0.15"/>
    <row r="21" spans="9:116" x14ac:dyDescent="0.15">
      <c r="DL21" s="258"/>
    </row>
    <row r="22" spans="9:116" x14ac:dyDescent="0.15">
      <c r="DI22" s="258"/>
      <c r="DJ22" s="258"/>
      <c r="DK22" s="258"/>
      <c r="DL22" s="258"/>
    </row>
    <row r="23" spans="9:116" x14ac:dyDescent="0.15">
      <c r="CY23" s="258"/>
      <c r="CZ23" s="258"/>
      <c r="DA23" s="258"/>
      <c r="DB23" s="258"/>
      <c r="DC23" s="258"/>
      <c r="DD23" s="258"/>
      <c r="DE23" s="258"/>
      <c r="DF23" s="258"/>
      <c r="DG23" s="258"/>
      <c r="DH23" s="258"/>
      <c r="DI23" s="258"/>
      <c r="DJ23" s="258"/>
      <c r="DK23" s="258"/>
      <c r="DL23" s="25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8"/>
      <c r="DA35" s="258"/>
      <c r="DB35" s="258"/>
      <c r="DC35" s="258"/>
      <c r="DD35" s="258"/>
      <c r="DE35" s="258"/>
      <c r="DF35" s="258"/>
      <c r="DG35" s="258"/>
      <c r="DH35" s="258"/>
      <c r="DI35" s="258"/>
      <c r="DJ35" s="258"/>
      <c r="DK35" s="258"/>
      <c r="DL35" s="258"/>
    </row>
    <row r="36" spans="15:116" x14ac:dyDescent="0.15"/>
    <row r="37" spans="15:116" x14ac:dyDescent="0.15">
      <c r="DL37" s="258"/>
    </row>
    <row r="38" spans="15:116" x14ac:dyDescent="0.15">
      <c r="DI38" s="258"/>
      <c r="DJ38" s="258"/>
      <c r="DK38" s="258"/>
      <c r="DL38" s="258"/>
    </row>
    <row r="39" spans="15:116" x14ac:dyDescent="0.15"/>
    <row r="40" spans="15:116" x14ac:dyDescent="0.15"/>
    <row r="41" spans="15:116" x14ac:dyDescent="0.15"/>
    <row r="42" spans="15:116" x14ac:dyDescent="0.15"/>
    <row r="43" spans="15:116" x14ac:dyDescent="0.15">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x14ac:dyDescent="0.15">
      <c r="DL44" s="258"/>
    </row>
    <row r="45" spans="15:116" x14ac:dyDescent="0.15"/>
    <row r="46" spans="15:116" x14ac:dyDescent="0.15">
      <c r="DA46" s="258"/>
      <c r="DB46" s="258"/>
      <c r="DC46" s="258"/>
      <c r="DD46" s="258"/>
      <c r="DE46" s="258"/>
      <c r="DF46" s="258"/>
      <c r="DG46" s="258"/>
      <c r="DH46" s="258"/>
      <c r="DI46" s="258"/>
      <c r="DJ46" s="258"/>
      <c r="DK46" s="258"/>
      <c r="DL46" s="258"/>
    </row>
    <row r="47" spans="15:116" x14ac:dyDescent="0.15"/>
    <row r="48" spans="15:116" x14ac:dyDescent="0.15"/>
    <row r="49" spans="104:116" x14ac:dyDescent="0.15"/>
    <row r="50" spans="104:116" x14ac:dyDescent="0.15">
      <c r="CZ50" s="258"/>
      <c r="DA50" s="258"/>
      <c r="DB50" s="258"/>
      <c r="DC50" s="258"/>
      <c r="DD50" s="258"/>
      <c r="DE50" s="258"/>
      <c r="DF50" s="258"/>
      <c r="DG50" s="258"/>
      <c r="DH50" s="258"/>
      <c r="DI50" s="258"/>
      <c r="DJ50" s="258"/>
      <c r="DK50" s="258"/>
      <c r="DL50" s="258"/>
    </row>
    <row r="51" spans="104:116" x14ac:dyDescent="0.15"/>
    <row r="52" spans="104:116" x14ac:dyDescent="0.15"/>
    <row r="53" spans="104:116" x14ac:dyDescent="0.15">
      <c r="DL53" s="25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8"/>
      <c r="DD67" s="258"/>
      <c r="DE67" s="258"/>
      <c r="DF67" s="258"/>
      <c r="DG67" s="258"/>
      <c r="DH67" s="258"/>
      <c r="DI67" s="258"/>
      <c r="DJ67" s="258"/>
      <c r="DK67" s="258"/>
      <c r="DL67" s="25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luJDfKdXBujJ3a8ycf+NVAJbNP8luDNML6qp8dlas7q9SkHNZ4Fwq1/R3/3elXqiMHp52TicFnHv6ngEisTVQ==" saltValue="xn0rY3dZrGrdVFPn2rZcc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26" sqref="A26:AS26"/>
    </sheetView>
  </sheetViews>
  <sheetFormatPr defaultColWidth="0" defaultRowHeight="13.5" customHeight="1" zeroHeight="1" x14ac:dyDescent="0.15"/>
  <cols>
    <col min="1" max="36" width="2.5" style="260" customWidth="1"/>
    <col min="37" max="44" width="17" style="260" customWidth="1"/>
    <col min="45" max="45" width="6.125" style="267" customWidth="1"/>
    <col min="46" max="46" width="3" style="265" customWidth="1"/>
    <col min="47" max="47" width="19.125" style="260" hidden="1" customWidth="1"/>
    <col min="48" max="52" width="12.625" style="260" hidden="1" customWidth="1"/>
    <col min="53" max="16384" width="8.625" style="260" hidden="1"/>
  </cols>
  <sheetData>
    <row r="1" spans="1:46" x14ac:dyDescent="0.15">
      <c r="AS1" s="261"/>
      <c r="AT1" s="261"/>
    </row>
    <row r="2" spans="1:46" x14ac:dyDescent="0.15">
      <c r="AS2" s="261"/>
      <c r="AT2" s="261"/>
    </row>
    <row r="3" spans="1:46" x14ac:dyDescent="0.15">
      <c r="AS3" s="261"/>
      <c r="AT3" s="261"/>
    </row>
    <row r="4" spans="1:46" x14ac:dyDescent="0.15">
      <c r="AS4" s="261"/>
      <c r="AT4" s="261"/>
    </row>
    <row r="5" spans="1:46" ht="17.25" x14ac:dyDescent="0.15">
      <c r="A5" s="262" t="s">
        <v>483</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x14ac:dyDescent="0.15">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484</v>
      </c>
      <c r="AL6" s="266"/>
      <c r="AM6" s="266"/>
      <c r="AN6" s="266"/>
      <c r="AO6" s="261"/>
      <c r="AP6" s="261"/>
      <c r="AQ6" s="261"/>
      <c r="AR6" s="261"/>
    </row>
    <row r="7" spans="1:46" ht="13.5" customHeight="1" x14ac:dyDescent="0.15">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54" t="s">
        <v>485</v>
      </c>
      <c r="AP7" s="271"/>
      <c r="AQ7" s="272" t="s">
        <v>486</v>
      </c>
      <c r="AR7" s="273"/>
    </row>
    <row r="8" spans="1:46" x14ac:dyDescent="0.15">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55"/>
      <c r="AP8" s="277" t="s">
        <v>487</v>
      </c>
      <c r="AQ8" s="278" t="s">
        <v>488</v>
      </c>
      <c r="AR8" s="279" t="s">
        <v>489</v>
      </c>
    </row>
    <row r="9" spans="1:46" x14ac:dyDescent="0.15">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66" t="s">
        <v>490</v>
      </c>
      <c r="AL9" s="1167"/>
      <c r="AM9" s="1167"/>
      <c r="AN9" s="1168"/>
      <c r="AO9" s="280">
        <v>1023846</v>
      </c>
      <c r="AP9" s="280">
        <v>102920</v>
      </c>
      <c r="AQ9" s="281">
        <v>123213</v>
      </c>
      <c r="AR9" s="282">
        <v>-16.5</v>
      </c>
    </row>
    <row r="10" spans="1:46" ht="13.5" customHeight="1" x14ac:dyDescent="0.15">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66" t="s">
        <v>491</v>
      </c>
      <c r="AL10" s="1167"/>
      <c r="AM10" s="1167"/>
      <c r="AN10" s="1168"/>
      <c r="AO10" s="283">
        <v>246100</v>
      </c>
      <c r="AP10" s="283">
        <v>24739</v>
      </c>
      <c r="AQ10" s="284">
        <v>19454</v>
      </c>
      <c r="AR10" s="285">
        <v>27.2</v>
      </c>
    </row>
    <row r="11" spans="1:46" ht="13.5" customHeight="1" x14ac:dyDescent="0.15">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66" t="s">
        <v>492</v>
      </c>
      <c r="AL11" s="1167"/>
      <c r="AM11" s="1167"/>
      <c r="AN11" s="1168"/>
      <c r="AO11" s="283" t="s">
        <v>493</v>
      </c>
      <c r="AP11" s="283" t="s">
        <v>493</v>
      </c>
      <c r="AQ11" s="284">
        <v>2988</v>
      </c>
      <c r="AR11" s="285" t="s">
        <v>493</v>
      </c>
    </row>
    <row r="12" spans="1:46" ht="13.5" customHeight="1" x14ac:dyDescent="0.15">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66" t="s">
        <v>494</v>
      </c>
      <c r="AL12" s="1167"/>
      <c r="AM12" s="1167"/>
      <c r="AN12" s="1168"/>
      <c r="AO12" s="283" t="s">
        <v>493</v>
      </c>
      <c r="AP12" s="283" t="s">
        <v>493</v>
      </c>
      <c r="AQ12" s="284" t="s">
        <v>493</v>
      </c>
      <c r="AR12" s="285" t="s">
        <v>493</v>
      </c>
    </row>
    <row r="13" spans="1:46" ht="13.5" customHeight="1" x14ac:dyDescent="0.15">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66" t="s">
        <v>495</v>
      </c>
      <c r="AL13" s="1167"/>
      <c r="AM13" s="1167"/>
      <c r="AN13" s="1168"/>
      <c r="AO13" s="283">
        <v>103382</v>
      </c>
      <c r="AP13" s="283">
        <v>10392</v>
      </c>
      <c r="AQ13" s="284">
        <v>6503</v>
      </c>
      <c r="AR13" s="285">
        <v>59.8</v>
      </c>
    </row>
    <row r="14" spans="1:46" ht="13.5" customHeight="1" x14ac:dyDescent="0.15">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66" t="s">
        <v>496</v>
      </c>
      <c r="AL14" s="1167"/>
      <c r="AM14" s="1167"/>
      <c r="AN14" s="1168"/>
      <c r="AO14" s="283">
        <v>51817</v>
      </c>
      <c r="AP14" s="283">
        <v>5209</v>
      </c>
      <c r="AQ14" s="284">
        <v>2823</v>
      </c>
      <c r="AR14" s="285">
        <v>84.5</v>
      </c>
    </row>
    <row r="15" spans="1:46" ht="13.5" customHeight="1" x14ac:dyDescent="0.15">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69" t="s">
        <v>497</v>
      </c>
      <c r="AL15" s="1170"/>
      <c r="AM15" s="1170"/>
      <c r="AN15" s="1171"/>
      <c r="AO15" s="283">
        <v>-72998</v>
      </c>
      <c r="AP15" s="283">
        <v>-7338</v>
      </c>
      <c r="AQ15" s="284">
        <v>-6736</v>
      </c>
      <c r="AR15" s="285">
        <v>8.9</v>
      </c>
    </row>
    <row r="16" spans="1:46" x14ac:dyDescent="0.15">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69" t="s">
        <v>181</v>
      </c>
      <c r="AL16" s="1170"/>
      <c r="AM16" s="1170"/>
      <c r="AN16" s="1171"/>
      <c r="AO16" s="283">
        <v>1352147</v>
      </c>
      <c r="AP16" s="283">
        <v>135921</v>
      </c>
      <c r="AQ16" s="284">
        <v>148246</v>
      </c>
      <c r="AR16" s="285">
        <v>-8.3000000000000007</v>
      </c>
    </row>
    <row r="17" spans="1:46" x14ac:dyDescent="0.15">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x14ac:dyDescent="0.15">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x14ac:dyDescent="0.15">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498</v>
      </c>
      <c r="AL19" s="261"/>
      <c r="AM19" s="261"/>
      <c r="AN19" s="261"/>
      <c r="AO19" s="261"/>
      <c r="AP19" s="261"/>
      <c r="AQ19" s="261"/>
      <c r="AR19" s="261"/>
    </row>
    <row r="20" spans="1:46" x14ac:dyDescent="0.15">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499</v>
      </c>
      <c r="AP20" s="292" t="s">
        <v>500</v>
      </c>
      <c r="AQ20" s="293" t="s">
        <v>501</v>
      </c>
      <c r="AR20" s="294"/>
    </row>
    <row r="21" spans="1:46" s="300" customFormat="1" x14ac:dyDescent="0.15">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72" t="s">
        <v>502</v>
      </c>
      <c r="AL21" s="1173"/>
      <c r="AM21" s="1173"/>
      <c r="AN21" s="1174"/>
      <c r="AO21" s="296">
        <v>11.16</v>
      </c>
      <c r="AP21" s="297">
        <v>12.94</v>
      </c>
      <c r="AQ21" s="298">
        <v>-1.78</v>
      </c>
      <c r="AR21" s="266"/>
      <c r="AS21" s="299"/>
      <c r="AT21" s="295"/>
    </row>
    <row r="22" spans="1:46" s="300" customFormat="1" x14ac:dyDescent="0.15">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72" t="s">
        <v>503</v>
      </c>
      <c r="AL22" s="1173"/>
      <c r="AM22" s="1173"/>
      <c r="AN22" s="1174"/>
      <c r="AO22" s="301">
        <v>97.9</v>
      </c>
      <c r="AP22" s="302">
        <v>95.5</v>
      </c>
      <c r="AQ22" s="303">
        <v>2.4</v>
      </c>
      <c r="AR22" s="287"/>
      <c r="AS22" s="299"/>
      <c r="AT22" s="295"/>
    </row>
    <row r="23" spans="1:46" s="300" customFormat="1" x14ac:dyDescent="0.15">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x14ac:dyDescent="0.15">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x14ac:dyDescent="0.15">
      <c r="A26" s="1165" t="s">
        <v>504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6"/>
    </row>
    <row r="27" spans="1:46" x14ac:dyDescent="0.15">
      <c r="A27" s="308"/>
      <c r="AO27" s="261"/>
      <c r="AP27" s="261"/>
      <c r="AQ27" s="261"/>
      <c r="AR27" s="261"/>
      <c r="AS27" s="261"/>
      <c r="AT27" s="261"/>
    </row>
    <row r="28" spans="1:46" ht="17.25" x14ac:dyDescent="0.15">
      <c r="A28" s="262" t="s">
        <v>505</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x14ac:dyDescent="0.15">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506</v>
      </c>
      <c r="AL29" s="266"/>
      <c r="AM29" s="266"/>
      <c r="AN29" s="266"/>
      <c r="AO29" s="261"/>
      <c r="AP29" s="261"/>
      <c r="AQ29" s="261"/>
      <c r="AR29" s="261"/>
      <c r="AS29" s="310"/>
    </row>
    <row r="30" spans="1:46" ht="13.5" customHeight="1" x14ac:dyDescent="0.15">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54" t="s">
        <v>485</v>
      </c>
      <c r="AP30" s="271"/>
      <c r="AQ30" s="272" t="s">
        <v>486</v>
      </c>
      <c r="AR30" s="273"/>
    </row>
    <row r="31" spans="1:46" x14ac:dyDescent="0.15">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55"/>
      <c r="AP31" s="277" t="s">
        <v>487</v>
      </c>
      <c r="AQ31" s="278" t="s">
        <v>488</v>
      </c>
      <c r="AR31" s="279" t="s">
        <v>489</v>
      </c>
    </row>
    <row r="32" spans="1:46" ht="27" customHeight="1" x14ac:dyDescent="0.15">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56" t="s">
        <v>507</v>
      </c>
      <c r="AL32" s="1157"/>
      <c r="AM32" s="1157"/>
      <c r="AN32" s="1158"/>
      <c r="AO32" s="311">
        <v>641497</v>
      </c>
      <c r="AP32" s="311">
        <v>64485</v>
      </c>
      <c r="AQ32" s="312">
        <v>83862</v>
      </c>
      <c r="AR32" s="313">
        <v>-23.1</v>
      </c>
    </row>
    <row r="33" spans="1:46" ht="13.5" customHeight="1" x14ac:dyDescent="0.15">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56" t="s">
        <v>508</v>
      </c>
      <c r="AL33" s="1157"/>
      <c r="AM33" s="1157"/>
      <c r="AN33" s="1158"/>
      <c r="AO33" s="311" t="s">
        <v>493</v>
      </c>
      <c r="AP33" s="311" t="s">
        <v>493</v>
      </c>
      <c r="AQ33" s="312" t="s">
        <v>493</v>
      </c>
      <c r="AR33" s="313" t="s">
        <v>493</v>
      </c>
    </row>
    <row r="34" spans="1:46" ht="27" customHeight="1" x14ac:dyDescent="0.15">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56" t="s">
        <v>509</v>
      </c>
      <c r="AL34" s="1157"/>
      <c r="AM34" s="1157"/>
      <c r="AN34" s="1158"/>
      <c r="AO34" s="311" t="s">
        <v>493</v>
      </c>
      <c r="AP34" s="311" t="s">
        <v>493</v>
      </c>
      <c r="AQ34" s="312" t="s">
        <v>493</v>
      </c>
      <c r="AR34" s="313" t="s">
        <v>493</v>
      </c>
    </row>
    <row r="35" spans="1:46" ht="27" customHeight="1" x14ac:dyDescent="0.15">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56" t="s">
        <v>510</v>
      </c>
      <c r="AL35" s="1157"/>
      <c r="AM35" s="1157"/>
      <c r="AN35" s="1158"/>
      <c r="AO35" s="311">
        <v>416782</v>
      </c>
      <c r="AP35" s="311">
        <v>41896</v>
      </c>
      <c r="AQ35" s="312">
        <v>26360</v>
      </c>
      <c r="AR35" s="313">
        <v>58.9</v>
      </c>
    </row>
    <row r="36" spans="1:46" ht="27" customHeight="1" x14ac:dyDescent="0.15">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56" t="s">
        <v>511</v>
      </c>
      <c r="AL36" s="1157"/>
      <c r="AM36" s="1157"/>
      <c r="AN36" s="1158"/>
      <c r="AO36" s="311">
        <v>15725</v>
      </c>
      <c r="AP36" s="311">
        <v>1581</v>
      </c>
      <c r="AQ36" s="312">
        <v>3483</v>
      </c>
      <c r="AR36" s="313">
        <v>-54.6</v>
      </c>
    </row>
    <row r="37" spans="1:46" ht="13.5" customHeight="1" x14ac:dyDescent="0.15">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56" t="s">
        <v>512</v>
      </c>
      <c r="AL37" s="1157"/>
      <c r="AM37" s="1157"/>
      <c r="AN37" s="1158"/>
      <c r="AO37" s="311" t="s">
        <v>493</v>
      </c>
      <c r="AP37" s="311" t="s">
        <v>493</v>
      </c>
      <c r="AQ37" s="312">
        <v>612</v>
      </c>
      <c r="AR37" s="313" t="s">
        <v>493</v>
      </c>
    </row>
    <row r="38" spans="1:46" ht="27" customHeight="1" x14ac:dyDescent="0.15">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59" t="s">
        <v>513</v>
      </c>
      <c r="AL38" s="1160"/>
      <c r="AM38" s="1160"/>
      <c r="AN38" s="1161"/>
      <c r="AO38" s="314">
        <v>10</v>
      </c>
      <c r="AP38" s="314">
        <v>1</v>
      </c>
      <c r="AQ38" s="315">
        <v>21</v>
      </c>
      <c r="AR38" s="303">
        <v>-95.2</v>
      </c>
      <c r="AS38" s="310"/>
    </row>
    <row r="39" spans="1:46" x14ac:dyDescent="0.15">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59" t="s">
        <v>514</v>
      </c>
      <c r="AL39" s="1160"/>
      <c r="AM39" s="1160"/>
      <c r="AN39" s="1161"/>
      <c r="AO39" s="311">
        <v>-109</v>
      </c>
      <c r="AP39" s="311">
        <v>-11</v>
      </c>
      <c r="AQ39" s="312">
        <v>-3285</v>
      </c>
      <c r="AR39" s="313">
        <v>-99.7</v>
      </c>
      <c r="AS39" s="310"/>
    </row>
    <row r="40" spans="1:46" ht="27" customHeight="1" x14ac:dyDescent="0.15">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56" t="s">
        <v>515</v>
      </c>
      <c r="AL40" s="1157"/>
      <c r="AM40" s="1157"/>
      <c r="AN40" s="1158"/>
      <c r="AO40" s="311">
        <v>-646383</v>
      </c>
      <c r="AP40" s="311">
        <v>-64976</v>
      </c>
      <c r="AQ40" s="312">
        <v>-73039</v>
      </c>
      <c r="AR40" s="313">
        <v>-11</v>
      </c>
      <c r="AS40" s="310"/>
    </row>
    <row r="41" spans="1:46" x14ac:dyDescent="0.15">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62" t="s">
        <v>291</v>
      </c>
      <c r="AL41" s="1163"/>
      <c r="AM41" s="1163"/>
      <c r="AN41" s="1164"/>
      <c r="AO41" s="311">
        <v>427522</v>
      </c>
      <c r="AP41" s="311">
        <v>42976</v>
      </c>
      <c r="AQ41" s="312">
        <v>38015</v>
      </c>
      <c r="AR41" s="313">
        <v>13.1</v>
      </c>
      <c r="AS41" s="310"/>
    </row>
    <row r="42" spans="1:46" x14ac:dyDescent="0.15">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c r="AL42" s="261"/>
      <c r="AM42" s="261"/>
      <c r="AN42" s="261"/>
      <c r="AO42" s="261"/>
      <c r="AP42" s="261"/>
      <c r="AQ42" s="287"/>
      <c r="AR42" s="287"/>
      <c r="AS42" s="310"/>
    </row>
    <row r="43" spans="1:46" x14ac:dyDescent="0.15">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x14ac:dyDescent="0.15">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x14ac:dyDescent="0.15">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x14ac:dyDescent="0.15">
      <c r="A47" s="320" t="s">
        <v>516</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x14ac:dyDescent="0.15">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517</v>
      </c>
      <c r="AL48" s="321"/>
      <c r="AM48" s="321"/>
      <c r="AN48" s="321"/>
      <c r="AO48" s="321"/>
      <c r="AP48" s="321"/>
      <c r="AQ48" s="322"/>
      <c r="AR48" s="321"/>
    </row>
    <row r="49" spans="1:44" ht="13.5" customHeight="1" x14ac:dyDescent="0.15">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49" t="s">
        <v>485</v>
      </c>
      <c r="AN49" s="1151" t="s">
        <v>518</v>
      </c>
      <c r="AO49" s="1152"/>
      <c r="AP49" s="1152"/>
      <c r="AQ49" s="1152"/>
      <c r="AR49" s="1153"/>
    </row>
    <row r="50" spans="1:44" x14ac:dyDescent="0.15">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50"/>
      <c r="AN50" s="327" t="s">
        <v>519</v>
      </c>
      <c r="AO50" s="328" t="s">
        <v>520</v>
      </c>
      <c r="AP50" s="329" t="s">
        <v>521</v>
      </c>
      <c r="AQ50" s="330" t="s">
        <v>522</v>
      </c>
      <c r="AR50" s="331" t="s">
        <v>523</v>
      </c>
    </row>
    <row r="51" spans="1:44" x14ac:dyDescent="0.15">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524</v>
      </c>
      <c r="AL51" s="324"/>
      <c r="AM51" s="332">
        <v>1262407</v>
      </c>
      <c r="AN51" s="333">
        <v>116094</v>
      </c>
      <c r="AO51" s="334">
        <v>39.200000000000003</v>
      </c>
      <c r="AP51" s="335">
        <v>118252</v>
      </c>
      <c r="AQ51" s="336">
        <v>2.8</v>
      </c>
      <c r="AR51" s="337">
        <v>36.4</v>
      </c>
    </row>
    <row r="52" spans="1:44" x14ac:dyDescent="0.15">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525</v>
      </c>
      <c r="AM52" s="340">
        <v>862123</v>
      </c>
      <c r="AN52" s="341">
        <v>79283</v>
      </c>
      <c r="AO52" s="342">
        <v>100</v>
      </c>
      <c r="AP52" s="343">
        <v>49994</v>
      </c>
      <c r="AQ52" s="344">
        <v>-7.1</v>
      </c>
      <c r="AR52" s="345">
        <v>107.1</v>
      </c>
    </row>
    <row r="53" spans="1:44" x14ac:dyDescent="0.15">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526</v>
      </c>
      <c r="AL53" s="324"/>
      <c r="AM53" s="332">
        <v>1994705</v>
      </c>
      <c r="AN53" s="333">
        <v>187490</v>
      </c>
      <c r="AO53" s="334">
        <v>61.5</v>
      </c>
      <c r="AP53" s="335">
        <v>120302</v>
      </c>
      <c r="AQ53" s="336">
        <v>1.7</v>
      </c>
      <c r="AR53" s="337">
        <v>59.8</v>
      </c>
    </row>
    <row r="54" spans="1:44" x14ac:dyDescent="0.15">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525</v>
      </c>
      <c r="AM54" s="340">
        <v>1539461</v>
      </c>
      <c r="AN54" s="341">
        <v>144700</v>
      </c>
      <c r="AO54" s="342">
        <v>82.5</v>
      </c>
      <c r="AP54" s="343">
        <v>59328</v>
      </c>
      <c r="AQ54" s="344">
        <v>18.7</v>
      </c>
      <c r="AR54" s="345">
        <v>63.8</v>
      </c>
    </row>
    <row r="55" spans="1:44" x14ac:dyDescent="0.15">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527</v>
      </c>
      <c r="AL55" s="324"/>
      <c r="AM55" s="332">
        <v>1066326</v>
      </c>
      <c r="AN55" s="333">
        <v>102315</v>
      </c>
      <c r="AO55" s="334">
        <v>-45.4</v>
      </c>
      <c r="AP55" s="335">
        <v>114841</v>
      </c>
      <c r="AQ55" s="336">
        <v>-4.5</v>
      </c>
      <c r="AR55" s="337">
        <v>-40.9</v>
      </c>
    </row>
    <row r="56" spans="1:44" x14ac:dyDescent="0.15">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525</v>
      </c>
      <c r="AM56" s="340">
        <v>531206</v>
      </c>
      <c r="AN56" s="341">
        <v>50970</v>
      </c>
      <c r="AO56" s="342">
        <v>-64.8</v>
      </c>
      <c r="AP56" s="343">
        <v>51589</v>
      </c>
      <c r="AQ56" s="344">
        <v>-13</v>
      </c>
      <c r="AR56" s="345">
        <v>-51.8</v>
      </c>
    </row>
    <row r="57" spans="1:44" x14ac:dyDescent="0.15">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528</v>
      </c>
      <c r="AL57" s="324"/>
      <c r="AM57" s="332">
        <v>1366720</v>
      </c>
      <c r="AN57" s="333">
        <v>134163</v>
      </c>
      <c r="AO57" s="334">
        <v>31.1</v>
      </c>
      <c r="AP57" s="335">
        <v>124145</v>
      </c>
      <c r="AQ57" s="336">
        <v>8.1</v>
      </c>
      <c r="AR57" s="337">
        <v>23</v>
      </c>
    </row>
    <row r="58" spans="1:44" x14ac:dyDescent="0.15">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525</v>
      </c>
      <c r="AM58" s="340">
        <v>933998</v>
      </c>
      <c r="AN58" s="341">
        <v>91685</v>
      </c>
      <c r="AO58" s="342">
        <v>79.900000000000006</v>
      </c>
      <c r="AP58" s="343">
        <v>54761</v>
      </c>
      <c r="AQ58" s="344">
        <v>6.1</v>
      </c>
      <c r="AR58" s="345">
        <v>73.8</v>
      </c>
    </row>
    <row r="59" spans="1:44" x14ac:dyDescent="0.15">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529</v>
      </c>
      <c r="AL59" s="324"/>
      <c r="AM59" s="332">
        <v>654451</v>
      </c>
      <c r="AN59" s="333">
        <v>65787</v>
      </c>
      <c r="AO59" s="334">
        <v>-51</v>
      </c>
      <c r="AP59" s="335">
        <v>131480</v>
      </c>
      <c r="AQ59" s="336">
        <v>5.9</v>
      </c>
      <c r="AR59" s="337">
        <v>-56.9</v>
      </c>
    </row>
    <row r="60" spans="1:44" x14ac:dyDescent="0.15">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525</v>
      </c>
      <c r="AM60" s="340">
        <v>471288</v>
      </c>
      <c r="AN60" s="341">
        <v>47375</v>
      </c>
      <c r="AO60" s="342">
        <v>-48.3</v>
      </c>
      <c r="AP60" s="343">
        <v>63148</v>
      </c>
      <c r="AQ60" s="344">
        <v>15.3</v>
      </c>
      <c r="AR60" s="345">
        <v>-63.6</v>
      </c>
    </row>
    <row r="61" spans="1:44" x14ac:dyDescent="0.15">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530</v>
      </c>
      <c r="AL61" s="346"/>
      <c r="AM61" s="347">
        <v>1268922</v>
      </c>
      <c r="AN61" s="348">
        <v>121170</v>
      </c>
      <c r="AO61" s="349">
        <v>7.1</v>
      </c>
      <c r="AP61" s="350">
        <v>121804</v>
      </c>
      <c r="AQ61" s="351">
        <v>2.8</v>
      </c>
      <c r="AR61" s="337">
        <v>4.3</v>
      </c>
    </row>
    <row r="62" spans="1:44" x14ac:dyDescent="0.15">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525</v>
      </c>
      <c r="AM62" s="340">
        <v>867615</v>
      </c>
      <c r="AN62" s="341">
        <v>82803</v>
      </c>
      <c r="AO62" s="342">
        <v>29.9</v>
      </c>
      <c r="AP62" s="343">
        <v>55764</v>
      </c>
      <c r="AQ62" s="344">
        <v>4</v>
      </c>
      <c r="AR62" s="345">
        <v>25.9</v>
      </c>
    </row>
    <row r="63" spans="1:44" x14ac:dyDescent="0.15">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x14ac:dyDescent="0.15">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x14ac:dyDescent="0.15">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x14ac:dyDescent="0.15">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15">
      <c r="AK67" s="261"/>
      <c r="AL67" s="261"/>
      <c r="AM67" s="261"/>
      <c r="AN67" s="261"/>
      <c r="AO67" s="261"/>
      <c r="AP67" s="261"/>
      <c r="AQ67" s="261"/>
      <c r="AR67" s="261"/>
      <c r="AS67" s="261"/>
      <c r="AT67" s="261"/>
    </row>
    <row r="68" spans="1:46" ht="13.5" hidden="1" customHeight="1" x14ac:dyDescent="0.15">
      <c r="AK68" s="261"/>
      <c r="AL68" s="261"/>
      <c r="AM68" s="261"/>
      <c r="AN68" s="261"/>
      <c r="AO68" s="261"/>
      <c r="AP68" s="261"/>
      <c r="AQ68" s="261"/>
      <c r="AR68" s="261"/>
    </row>
    <row r="69" spans="1:46" ht="13.5" hidden="1" customHeight="1" x14ac:dyDescent="0.15">
      <c r="AK69" s="261"/>
      <c r="AL69" s="261"/>
      <c r="AM69" s="261"/>
      <c r="AN69" s="261"/>
      <c r="AO69" s="261"/>
      <c r="AP69" s="261"/>
      <c r="AQ69" s="261"/>
      <c r="AR69" s="261"/>
    </row>
    <row r="70" spans="1:46" hidden="1" x14ac:dyDescent="0.15">
      <c r="AK70" s="261"/>
      <c r="AL70" s="261"/>
      <c r="AM70" s="261"/>
      <c r="AN70" s="261"/>
      <c r="AO70" s="261"/>
      <c r="AP70" s="261"/>
      <c r="AQ70" s="261"/>
      <c r="AR70" s="261"/>
    </row>
    <row r="71" spans="1:46" hidden="1" x14ac:dyDescent="0.15">
      <c r="AK71" s="261"/>
      <c r="AL71" s="261"/>
      <c r="AM71" s="261"/>
      <c r="AN71" s="261"/>
      <c r="AO71" s="261"/>
      <c r="AP71" s="261"/>
      <c r="AQ71" s="261"/>
      <c r="AR71" s="261"/>
    </row>
    <row r="72" spans="1:46" hidden="1" x14ac:dyDescent="0.15">
      <c r="AK72" s="261"/>
      <c r="AL72" s="261"/>
      <c r="AM72" s="261"/>
      <c r="AN72" s="261"/>
      <c r="AO72" s="261"/>
      <c r="AP72" s="261"/>
      <c r="AQ72" s="261"/>
      <c r="AR72" s="261"/>
    </row>
    <row r="73" spans="1:46" hidden="1" x14ac:dyDescent="0.15">
      <c r="AK73" s="261"/>
      <c r="AL73" s="261"/>
      <c r="AM73" s="261"/>
      <c r="AN73" s="261"/>
      <c r="AO73" s="261"/>
      <c r="AP73" s="261"/>
      <c r="AQ73" s="261"/>
      <c r="AR73" s="261"/>
    </row>
  </sheetData>
  <sheetProtection algorithmName="SHA-512" hashValue="Qhp45yfBfeNpar6qRJs/Hj4rdX9aMozHLYYQcpTlqHbFxWaToIzai3iIxeSCWtXCpPwKrNkzne3ORjWqxtBzlg==" saltValue="kNGPxT026p6lXXksBSsP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C29" sqref="BC29"/>
    </sheetView>
  </sheetViews>
  <sheetFormatPr defaultColWidth="0" defaultRowHeight="13.5" customHeight="1" zeroHeight="1" x14ac:dyDescent="0.15"/>
  <cols>
    <col min="1" max="125" width="2.5" style="259" customWidth="1"/>
    <col min="126" max="16384" width="9" style="258" hidden="1"/>
  </cols>
  <sheetData>
    <row r="1" spans="2:125" ht="13.5" customHeight="1"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x14ac:dyDescent="0.15">
      <c r="B2" s="258"/>
      <c r="DG2" s="258"/>
    </row>
    <row r="3" spans="2: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x14ac:dyDescent="0.15"/>
    <row r="5" spans="2:125" x14ac:dyDescent="0.15"/>
    <row r="6" spans="2:125" x14ac:dyDescent="0.15"/>
    <row r="7" spans="2:125" x14ac:dyDescent="0.15"/>
    <row r="8" spans="2:125" x14ac:dyDescent="0.15"/>
    <row r="9" spans="2:125" x14ac:dyDescent="0.15">
      <c r="DU9" s="25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8"/>
    </row>
    <row r="18" spans="125:125" x14ac:dyDescent="0.15"/>
    <row r="19" spans="125:125" x14ac:dyDescent="0.15"/>
    <row r="20" spans="125:125" x14ac:dyDescent="0.15">
      <c r="DU20" s="258"/>
    </row>
    <row r="21" spans="125:125" x14ac:dyDescent="0.15">
      <c r="DU21" s="25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8"/>
    </row>
    <row r="29" spans="125:125" x14ac:dyDescent="0.15"/>
    <row r="30" spans="125:125" x14ac:dyDescent="0.15"/>
    <row r="31" spans="125:125" x14ac:dyDescent="0.15"/>
    <row r="32" spans="125:125" x14ac:dyDescent="0.15"/>
    <row r="33" spans="2:125" x14ac:dyDescent="0.15">
      <c r="B33" s="258"/>
      <c r="G33" s="258"/>
      <c r="I33" s="258"/>
    </row>
    <row r="34" spans="2:125" x14ac:dyDescent="0.15">
      <c r="C34" s="258"/>
      <c r="P34" s="258"/>
      <c r="DE34" s="258"/>
      <c r="DH34" s="258"/>
    </row>
    <row r="35" spans="2:125" x14ac:dyDescent="0.15">
      <c r="D35" s="258"/>
      <c r="E35" s="258"/>
      <c r="DG35" s="258"/>
      <c r="DJ35" s="258"/>
      <c r="DP35" s="258"/>
      <c r="DQ35" s="258"/>
      <c r="DR35" s="258"/>
      <c r="DS35" s="258"/>
      <c r="DT35" s="258"/>
      <c r="DU35" s="258"/>
    </row>
    <row r="36" spans="2:125" x14ac:dyDescent="0.15">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x14ac:dyDescent="0.15">
      <c r="DU37" s="258"/>
    </row>
    <row r="38" spans="2:125" x14ac:dyDescent="0.15">
      <c r="DT38" s="258"/>
      <c r="DU38" s="258"/>
    </row>
    <row r="39" spans="2:125" x14ac:dyDescent="0.15"/>
    <row r="40" spans="2:125" x14ac:dyDescent="0.15">
      <c r="DH40" s="258"/>
    </row>
    <row r="41" spans="2:125" x14ac:dyDescent="0.15">
      <c r="DE41" s="258"/>
    </row>
    <row r="42" spans="2:125" x14ac:dyDescent="0.15">
      <c r="DG42" s="258"/>
      <c r="DJ42" s="258"/>
    </row>
    <row r="43" spans="2:125" x14ac:dyDescent="0.15">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x14ac:dyDescent="0.15">
      <c r="DU44" s="258"/>
    </row>
    <row r="45" spans="2:125" x14ac:dyDescent="0.15"/>
    <row r="46" spans="2:125" x14ac:dyDescent="0.15"/>
    <row r="47" spans="2:125" x14ac:dyDescent="0.15"/>
    <row r="48" spans="2:125" x14ac:dyDescent="0.15">
      <c r="DT48" s="258"/>
      <c r="DU48" s="258"/>
    </row>
    <row r="49" spans="120:125" x14ac:dyDescent="0.15">
      <c r="DU49" s="258"/>
    </row>
    <row r="50" spans="120:125" x14ac:dyDescent="0.15">
      <c r="DU50" s="258"/>
    </row>
    <row r="51" spans="120:125" x14ac:dyDescent="0.15">
      <c r="DP51" s="258"/>
      <c r="DQ51" s="258"/>
      <c r="DR51" s="258"/>
      <c r="DS51" s="258"/>
      <c r="DT51" s="258"/>
      <c r="DU51" s="258"/>
    </row>
    <row r="52" spans="120:125" x14ac:dyDescent="0.15"/>
    <row r="53" spans="120:125" x14ac:dyDescent="0.15"/>
    <row r="54" spans="120:125" x14ac:dyDescent="0.15">
      <c r="DU54" s="258"/>
    </row>
    <row r="55" spans="120:125" x14ac:dyDescent="0.15"/>
    <row r="56" spans="120:125" x14ac:dyDescent="0.15"/>
    <row r="57" spans="120:125" x14ac:dyDescent="0.15"/>
    <row r="58" spans="120:125" x14ac:dyDescent="0.15">
      <c r="DU58" s="258"/>
    </row>
    <row r="59" spans="120:125" x14ac:dyDescent="0.15"/>
    <row r="60" spans="120:125" x14ac:dyDescent="0.15"/>
    <row r="61" spans="120:125" x14ac:dyDescent="0.15"/>
    <row r="62" spans="120:125" x14ac:dyDescent="0.15"/>
    <row r="63" spans="120:125" x14ac:dyDescent="0.15">
      <c r="DU63" s="258"/>
    </row>
    <row r="64" spans="120:125" x14ac:dyDescent="0.15">
      <c r="DT64" s="258"/>
      <c r="DU64" s="258"/>
    </row>
    <row r="65" spans="123:125" x14ac:dyDescent="0.15"/>
    <row r="66" spans="123:125" x14ac:dyDescent="0.15"/>
    <row r="67" spans="123:125" x14ac:dyDescent="0.15"/>
    <row r="68" spans="123:125" x14ac:dyDescent="0.15"/>
    <row r="69" spans="123:125" x14ac:dyDescent="0.15">
      <c r="DS69" s="258"/>
      <c r="DT69" s="258"/>
      <c r="DU69" s="25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8"/>
    </row>
    <row r="83" spans="116:125" x14ac:dyDescent="0.15">
      <c r="DM83" s="258"/>
      <c r="DN83" s="258"/>
      <c r="DO83" s="258"/>
      <c r="DP83" s="258"/>
      <c r="DQ83" s="258"/>
      <c r="DR83" s="258"/>
      <c r="DS83" s="258"/>
      <c r="DT83" s="258"/>
      <c r="DU83" s="258"/>
    </row>
    <row r="84" spans="116:125" x14ac:dyDescent="0.15"/>
    <row r="85" spans="116:125" x14ac:dyDescent="0.15"/>
    <row r="86" spans="116:125" x14ac:dyDescent="0.15"/>
    <row r="87" spans="116:125" x14ac:dyDescent="0.15"/>
    <row r="88" spans="116:125" x14ac:dyDescent="0.15">
      <c r="DU88" s="25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8"/>
      <c r="DT94" s="258"/>
      <c r="DU94" s="258"/>
    </row>
    <row r="95" spans="116:125" ht="13.5" customHeight="1" x14ac:dyDescent="0.15">
      <c r="DU95" s="25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8"/>
    </row>
    <row r="102" spans="124:125" ht="13.5" customHeight="1" x14ac:dyDescent="0.15"/>
    <row r="103" spans="124:125" ht="13.5" customHeight="1" x14ac:dyDescent="0.15"/>
    <row r="104" spans="124:125" ht="13.5" customHeight="1" x14ac:dyDescent="0.15">
      <c r="DT104" s="258"/>
      <c r="DU104" s="25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482</v>
      </c>
    </row>
    <row r="121" spans="125:125" ht="13.5" hidden="1" customHeight="1" x14ac:dyDescent="0.15">
      <c r="DU121" s="258"/>
    </row>
  </sheetData>
  <sheetProtection algorithmName="SHA-512" hashValue="yQMBsRPv/AtD8qkgJIs80J+3rfOAmFQ/gfcXNij5mnmTD6B5YFbCydWWgpV0d16Y5HX58Pak0/mDEQ0aVokZTw==" saltValue="LMnsscR4xkViUwhCObB0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election activeCell="BC29" sqref="BC29"/>
    </sheetView>
  </sheetViews>
  <sheetFormatPr defaultColWidth="0" defaultRowHeight="13.5" customHeight="1" zeroHeight="1" x14ac:dyDescent="0.15"/>
  <cols>
    <col min="1" max="125" width="2.5" style="259" customWidth="1"/>
    <col min="126" max="142" width="0" style="258" hidden="1" customWidth="1"/>
    <col min="143"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c r="T2" s="258"/>
    </row>
    <row r="3" spans="1:125"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8"/>
      <c r="G33" s="258"/>
      <c r="I33" s="258"/>
    </row>
    <row r="34" spans="2:125" x14ac:dyDescent="0.15">
      <c r="C34" s="258"/>
      <c r="P34" s="258"/>
      <c r="R34" s="258"/>
      <c r="U34" s="258"/>
    </row>
    <row r="35" spans="2:125" x14ac:dyDescent="0.15">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x14ac:dyDescent="0.15">
      <c r="F36" s="258"/>
      <c r="H36" s="258"/>
      <c r="J36" s="258"/>
      <c r="K36" s="258"/>
      <c r="L36" s="258"/>
      <c r="M36" s="258"/>
      <c r="N36" s="258"/>
      <c r="O36" s="258"/>
      <c r="Q36" s="258"/>
      <c r="S36" s="258"/>
      <c r="V36" s="258"/>
    </row>
    <row r="37" spans="2:125" x14ac:dyDescent="0.15"/>
    <row r="38" spans="2:125" x14ac:dyDescent="0.15"/>
    <row r="39" spans="2:125" x14ac:dyDescent="0.15"/>
    <row r="40" spans="2:125" x14ac:dyDescent="0.15">
      <c r="U40" s="258"/>
    </row>
    <row r="41" spans="2:125" x14ac:dyDescent="0.15">
      <c r="R41" s="258"/>
    </row>
    <row r="42" spans="2:125" x14ac:dyDescent="0.15">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x14ac:dyDescent="0.15">
      <c r="Q43" s="258"/>
      <c r="S43" s="258"/>
      <c r="V43" s="25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482</v>
      </c>
    </row>
  </sheetData>
  <sheetProtection algorithmName="SHA-512" hashValue="W9nNkNLXL3KbUPmILikfdd9wQMEgSdN46nCUTXBjINoTs+3KiLkQ4/+K9f0mJP3QQnyV5vSxcug6uDo5QQlIoA==" saltValue="UPcMacub2CLaMvAYaP7o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BC29" sqref="BC2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75" t="s">
        <v>3</v>
      </c>
      <c r="D47" s="1175"/>
      <c r="E47" s="1176"/>
      <c r="F47" s="11">
        <v>11.94</v>
      </c>
      <c r="G47" s="12">
        <v>11.65</v>
      </c>
      <c r="H47" s="12">
        <v>11.84</v>
      </c>
      <c r="I47" s="12">
        <v>15.57</v>
      </c>
      <c r="J47" s="13">
        <v>16.63</v>
      </c>
    </row>
    <row r="48" spans="2:10" ht="57.75" customHeight="1" x14ac:dyDescent="0.15">
      <c r="B48" s="14"/>
      <c r="C48" s="1177" t="s">
        <v>4</v>
      </c>
      <c r="D48" s="1177"/>
      <c r="E48" s="1178"/>
      <c r="F48" s="15">
        <v>3.93</v>
      </c>
      <c r="G48" s="16">
        <v>3.6</v>
      </c>
      <c r="H48" s="16">
        <v>3.64</v>
      </c>
      <c r="I48" s="16">
        <v>3.43</v>
      </c>
      <c r="J48" s="17">
        <v>4.46</v>
      </c>
    </row>
    <row r="49" spans="2:10" ht="57.75" customHeight="1" thickBot="1" x14ac:dyDescent="0.2">
      <c r="B49" s="18"/>
      <c r="C49" s="1179" t="s">
        <v>5</v>
      </c>
      <c r="D49" s="1179"/>
      <c r="E49" s="1180"/>
      <c r="F49" s="19">
        <v>0.23</v>
      </c>
      <c r="G49" s="20" t="s">
        <v>537</v>
      </c>
      <c r="H49" s="20" t="s">
        <v>538</v>
      </c>
      <c r="I49" s="20">
        <v>1.17</v>
      </c>
      <c r="J49" s="21">
        <v>0.51</v>
      </c>
    </row>
    <row r="50" spans="2:10" x14ac:dyDescent="0.15"/>
  </sheetData>
  <sheetProtection algorithmName="SHA-512" hashValue="G3efW4YH9IyCuA6ZVh0FKLlvdhsq39T645Ux8i1zKX8lv2zLYkghqMNV7hvoy4alN/7WE9YWGm1IEyfw6VSMjg==" saltValue="d+OpEa89JSIsvzpCOKz1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2025-09-10T05:06:02Z</cp:lastPrinted>
  <dcterms:modified xsi:type="dcterms:W3CDTF">2025-09-10T05:08:51Z</dcterms:modified>
</cp:coreProperties>
</file>