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Svfile2\filelib\総務課_財政係\◎国県からの通知・照会関係\R03年度\02 照会\R040106メール_※125（火）〆※【県市町村課理財G】公営企業に係る経営比較分析表（令和２年度決算）の分析等について\完成版\"/>
    </mc:Choice>
  </mc:AlternateContent>
  <xr:revisionPtr revIDLastSave="0" documentId="13_ncr:1_{58E524AE-4EB6-4836-9694-AD213757FC77}" xr6:coauthVersionLast="47" xr6:coauthVersionMax="47" xr10:uidLastSave="{00000000-0000-0000-0000-000000000000}"/>
  <workbookProtection workbookAlgorithmName="SHA-512" workbookHashValue="pyCG9a51eAWCI1QElzZlfwgzOar0eRtEvxcHqZevlIzo3q7cpJMfoWygI9CTYx9Ngv0xTvkryvKpFxqrqNRBOw==" workbookSaltValue="hfmNB3kIP9AK1Fs2RCsdc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<sst xmlns="http://schemas.openxmlformats.org/spreadsheetml/2006/main" count="236" uniqueCount="116">
  <si>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</si>
  <si>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</si>
  <si>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</si>
  <si>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　老朽化に関しては、深刻な状況ではなく、大々的な管渠の入れ替えを行う必要はない。
　今後、管路点検調査時のカメラ調査により、管渠内の改善が必要な箇所を改修していく。
　管渠の老朽化は進行していく問題であるため、古い管渠から順に改善していく必要がある。</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</si>
  <si>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</si>
  <si>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</si>
  <si>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</si>
  <si>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</si>
  <si>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</si>
  <si>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</si>
  <si>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</si>
  <si>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</si>
  <si>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</si>
  <si>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</si>
  <si>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</si>
  <si>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</si>
  <si>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</si>
  <si>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</si>
  <si>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</si>
  <si>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</si>
  <si>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</si>
  <si>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</si>
  <si>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</si>
  <si>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</si>
  <si>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</si>
  <si>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</si>
  <si>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</si>
  <si>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</si>
  <si>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</si>
  <si>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</si>
  <si>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</si>
  <si>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</si>
  <si>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</si>
  <si>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</si>
  <si>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</si>
  <si>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</si>
  <si>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</si>
  <si>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</si>
  <si>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</si>
  <si>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</si>
  <si>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</si>
  <si>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</si>
  <si>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</si>
  <si>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</si>
  <si>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</si>
  <si>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</si>
  <si>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</si>
  <si>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</si>
  <si>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</si>
  <si>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</si>
  <si>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</si>
  <si>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</si>
  <si>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</si>
  <si>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</si>
  <si>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</si>
  <si>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</si>
  <si>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</si>
  <si>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</si>
  <si>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</si>
  <si>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</si>
  <si>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</si>
  <si>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</si>
  <si>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</si>
  <si>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</si>
  <si>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</si>
  <si>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</si>
  <si>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</si>
  <si>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</si>
  <si>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</si>
  <si>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</si>
  <si>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</si>
  <si>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</si>
  <si>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</si>
  <si>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</si>
  <si>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</si>
  <si>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</si>
  <si>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</si>
  <si>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</si>
  <si>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</si>
  <si>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</si>
  <si>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</si>
  <si>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</si>
  <si>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</si>
  <si>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</si>
  <si>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</si>
  <si>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</si>
  <si>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</si>
  <si>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</si>
  <si>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</si>
  <si>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</si>
  <si>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</si>
  <si>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</si>
  <si>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</si>
  <si>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</si>
  <si>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</si>
  <si>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</si>
  <si>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</si>
  <si>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平内町</t>
  </si>
  <si>
    <t>法非適用</t>
  </si>
  <si>
    <t>下水道事業</t>
  </si>
  <si>
    <t>公共下水道</t>
  </si>
  <si>
    <t>Cd3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</si>
  <si>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</si>
  <si>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</si>
  <si>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</si>
  <si>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</si>
  <si>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</si>
  <si>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</si>
  <si>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</si>
  <si>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</si>
  <si>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</si>
  <si>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</si>
  <si>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</si>
  <si>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</si>
  <si>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比較分析結果により、改善が必要なことが明確である。今後は水洗化率を上げることが、料金収入の増につながり経費回収率、収益的収支比率等の改善につながる。これまでの取り組みをより強化していくことが必要である。管路の老朽化により更新費用がかかる前までに、収益的収支比率を100％以上にし、更新費用を蓄えておくことが望ましい。</t>
  </si>
  <si>
    <t>　収益的収支比率が低く、赤字会計だということがはっきりしている。理由としては、普及したばかりの地域で料金収入が低いことから使用料と一般会計繰入金で賄えていない。令和２年度は、前年度よりも収益的収支比率が減少しており、根本的な改善のためには料金収入を向上させなければならない。
　水洗化率は類似団体と比較して劣っているが、今後未加入者を取り込むために、加入啓蒙活動を強化していくことで改善できる見込みである。
　現在も町アクションプランに基づく管渠整備（面整備）を継続中であることから近々の料金改定予定はないが、将来的に経営が改善されない場合は料金改定を検討していかなければならない。
　汚水処理原価に関しては、今後、管渠整備に係る事業が終了し加入者が増加することで、年間処理水量の増に伴い減少する見込みである。</t>
    <rPh sb="80" eb="82">
      <t>レイワ</t>
    </rPh>
    <rPh sb="83" eb="85">
      <t>ネンド</t>
    </rPh>
    <rPh sb="87" eb="88">
      <t>マエ</t>
    </rPh>
    <rPh sb="88" eb="90">
      <t>ネンド</t>
    </rPh>
    <rPh sb="101" eb="103">
      <t>ゲンショウ</t>
    </rPh>
    <rPh sb="208" eb="209">
      <t>マチ</t>
    </rPh>
    <rPh sb="218" eb="219">
      <t>モト</t>
    </rPh>
    <rPh sb="221" eb="223">
      <t>カンキョ</t>
    </rPh>
    <rPh sb="223" eb="225">
      <t>セイビ</t>
    </rPh>
    <rPh sb="308" eb="310">
      <t>カンキョ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</si>
</sst>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4-4570-A7EF-0384570AC2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formatCode="#,##0.00;&quot;△&quot;#,##0.00">
                  <c:v>0</c:v>
                </c:pt>
                <c:pt idx="4" formatCode="#,##0.00;&quot;△&quot;#,##0.00">
                  <c:v>0</c:v>
                </c:pt>
              </c:numCache>
            </c:numRef>
          </c:val>
          <c:smooth val="0"/>
          <c:extLst>
            <c:ext xmlns:c16="http://schemas.microsoft.com/office/drawing/2014/chart" uri="{C3380CC4-5D6E-409C-BE32-E72D297353CC}">
              <c16:uniqueId val="{00000001-5754-4570-A7EF-0384570AC2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30.1</c:v>
                </c:pt>
                <c:pt idx="1">
                  <c:v>33.4</c:v>
                </c:pt>
                <c:pt idx="2">
                  <c:v>34.299999999999997</c:v>
                </c:pt>
                <c:pt idx="3">
                  <c:v>35.299999999999997</c:v>
                </c:pt>
                <c:pt idx="4">
                  <c:v>38</c:v>
                </c:pt>
              </c:numCache>
            </c:numRef>
          </c:val>
          <c:extLst>
            <c:ext xmlns:c16="http://schemas.microsoft.com/office/drawing/2014/chart" uri="{C3380CC4-5D6E-409C-BE32-E72D297353CC}">
              <c16:uniqueId val="{00000000-00B4-4040-BC3E-E256007A26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39.51</c:v>
                </c:pt>
                <c:pt idx="4">
                  <c:v>41.6</c:v>
                </c:pt>
              </c:numCache>
            </c:numRef>
          </c:val>
          <c:smooth val="0"/>
          <c:extLst>
            <c:ext xmlns:c16="http://schemas.microsoft.com/office/drawing/2014/chart" uri="{C3380CC4-5D6E-409C-BE32-E72D297353CC}">
              <c16:uniqueId val="{00000001-00B4-4040-BC3E-E256007A268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37.590000000000003</c:v>
                </c:pt>
                <c:pt idx="1">
                  <c:v>38.520000000000003</c:v>
                </c:pt>
                <c:pt idx="2">
                  <c:v>39.65</c:v>
                </c:pt>
                <c:pt idx="3">
                  <c:v>43.11</c:v>
                </c:pt>
                <c:pt idx="4">
                  <c:v>44.17</c:v>
                </c:pt>
              </c:numCache>
            </c:numRef>
          </c:val>
          <c:extLst>
            <c:ext xmlns:c16="http://schemas.microsoft.com/office/drawing/2014/chart" uri="{C3380CC4-5D6E-409C-BE32-E72D297353CC}">
              <c16:uniqueId val="{00000000-8208-4A9C-9B39-27F67CD716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61.03</c:v>
                </c:pt>
                <c:pt idx="4">
                  <c:v>64.790000000000006</c:v>
                </c:pt>
              </c:numCache>
            </c:numRef>
          </c:val>
          <c:smooth val="0"/>
          <c:extLst>
            <c:ext xmlns:c16="http://schemas.microsoft.com/office/drawing/2014/chart" uri="{C3380CC4-5D6E-409C-BE32-E72D297353CC}">
              <c16:uniqueId val="{00000001-8208-4A9C-9B39-27F67CD716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56.96</c:v>
                </c:pt>
                <c:pt idx="1">
                  <c:v>58.7</c:v>
                </c:pt>
                <c:pt idx="2">
                  <c:v>58</c:v>
                </c:pt>
                <c:pt idx="3">
                  <c:v>59.63</c:v>
                </c:pt>
                <c:pt idx="4">
                  <c:v>46.69</c:v>
                </c:pt>
              </c:numCache>
            </c:numRef>
          </c:val>
          <c:extLst>
            <c:ext xmlns:c16="http://schemas.microsoft.com/office/drawing/2014/chart" uri="{C3380CC4-5D6E-409C-BE32-E72D297353CC}">
              <c16:uniqueId val="{00000000-1249-4297-87F2-2B98E5D86BE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49-4297-87F2-2B98E5D86BE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CF-4AAF-AA00-22F31FA339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CF-4AAF-AA00-22F31FA339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10-4FF6-A014-EF5BF06366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10-4FF6-A014-EF5BF06366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EB-4FB3-B889-E10EAF1881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EB-4FB3-B889-E10EAF1881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39-4E58-B8CD-061687E57F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39-4E58-B8CD-061687E57F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4084.64</c:v>
                </c:pt>
                <c:pt idx="1">
                  <c:v>0</c:v>
                </c:pt>
                <c:pt idx="2">
                  <c:v>0</c:v>
                </c:pt>
                <c:pt idx="3">
                  <c:v>0</c:v>
                </c:pt>
                <c:pt idx="4">
                  <c:v>0</c:v>
                </c:pt>
              </c:numCache>
            </c:numRef>
          </c:val>
          <c:extLst>
            <c:ext xmlns:c16="http://schemas.microsoft.com/office/drawing/2014/chart" uri="{C3380CC4-5D6E-409C-BE32-E72D297353CC}">
              <c16:uniqueId val="{00000000-BC39-4695-9A0E-940AE386E6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808.77</c:v>
                </c:pt>
                <c:pt idx="4">
                  <c:v>560.16</c:v>
                </c:pt>
              </c:numCache>
            </c:numRef>
          </c:val>
          <c:smooth val="0"/>
          <c:extLst>
            <c:ext xmlns:c16="http://schemas.microsoft.com/office/drawing/2014/chart" uri="{C3380CC4-5D6E-409C-BE32-E72D297353CC}">
              <c16:uniqueId val="{00000001-BC39-4695-9A0E-940AE386E6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25.49</c:v>
                </c:pt>
                <c:pt idx="1">
                  <c:v>55.92</c:v>
                </c:pt>
                <c:pt idx="2">
                  <c:v>61.21</c:v>
                </c:pt>
                <c:pt idx="3">
                  <c:v>53.62</c:v>
                </c:pt>
                <c:pt idx="4">
                  <c:v>60.59</c:v>
                </c:pt>
              </c:numCache>
            </c:numRef>
          </c:val>
          <c:extLst>
            <c:ext xmlns:c16="http://schemas.microsoft.com/office/drawing/2014/chart" uri="{C3380CC4-5D6E-409C-BE32-E72D297353CC}">
              <c16:uniqueId val="{00000000-4950-4692-A79A-9F842517DE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48.2</c:v>
                </c:pt>
                <c:pt idx="4">
                  <c:v>30.88</c:v>
                </c:pt>
              </c:numCache>
            </c:numRef>
          </c:val>
          <c:smooth val="0"/>
          <c:extLst>
            <c:ext xmlns:c16="http://schemas.microsoft.com/office/drawing/2014/chart" uri="{C3380CC4-5D6E-409C-BE32-E72D297353CC}">
              <c16:uniqueId val="{00000001-4950-4692-A79A-9F842517DE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606.09</c:v>
                </c:pt>
                <c:pt idx="1">
                  <c:v>278.72000000000003</c:v>
                </c:pt>
                <c:pt idx="2">
                  <c:v>256.20999999999998</c:v>
                </c:pt>
                <c:pt idx="3">
                  <c:v>291.05</c:v>
                </c:pt>
                <c:pt idx="4">
                  <c:v>256.38</c:v>
                </c:pt>
              </c:numCache>
            </c:numRef>
          </c:val>
          <c:extLst>
            <c:ext xmlns:c16="http://schemas.microsoft.com/office/drawing/2014/chart" uri="{C3380CC4-5D6E-409C-BE32-E72D297353CC}">
              <c16:uniqueId val="{00000000-FE22-41A0-AC1B-ED7054C311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345.96</c:v>
                </c:pt>
                <c:pt idx="4">
                  <c:v>525.91999999999996</c:v>
                </c:pt>
              </c:numCache>
            </c:numRef>
          </c:val>
          <c:smooth val="0"/>
          <c:extLst>
            <c:ext xmlns:c16="http://schemas.microsoft.com/office/drawing/2014/chart" uri="{C3380CC4-5D6E-409C-BE32-E72D297353CC}">
              <c16:uniqueId val="{00000001-FE22-41A0-AC1B-ED7054C311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workbookViewId="0">
      <selection activeCell="CD29" sqref="CD29"/>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2</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平内町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8</v>
      </c>
      <c r="C7" s="70"/>
      <c r="D7" s="70"/>
      <c r="E7" s="70"/>
      <c r="F7" s="70"/>
      <c r="G7" s="70"/>
      <c r="H7" s="70"/>
      <c r="I7" s="70" t="s">
        <v>14</v>
      </c>
      <c r="J7" s="70"/>
      <c r="K7" s="70"/>
      <c r="L7" s="70"/>
      <c r="M7" s="70"/>
      <c r="N7" s="70"/>
      <c r="O7" s="70"/>
      <c r="P7" s="70" t="s">
        <v>7</v>
      </c>
      <c r="Q7" s="70"/>
      <c r="R7" s="70"/>
      <c r="S7" s="70"/>
      <c r="T7" s="70"/>
      <c r="U7" s="70"/>
      <c r="V7" s="70"/>
      <c r="W7" s="70" t="s">
        <v>16</v>
      </c>
      <c r="X7" s="70"/>
      <c r="Y7" s="70"/>
      <c r="Z7" s="70"/>
      <c r="AA7" s="70"/>
      <c r="AB7" s="70"/>
      <c r="AC7" s="70"/>
      <c r="AD7" s="70" t="s">
        <v>6</v>
      </c>
      <c r="AE7" s="70"/>
      <c r="AF7" s="70"/>
      <c r="AG7" s="70"/>
      <c r="AH7" s="70"/>
      <c r="AI7" s="70"/>
      <c r="AJ7" s="70"/>
      <c r="AK7" s="3"/>
      <c r="AL7" s="70" t="s">
        <v>17</v>
      </c>
      <c r="AM7" s="70"/>
      <c r="AN7" s="70"/>
      <c r="AO7" s="70"/>
      <c r="AP7" s="70"/>
      <c r="AQ7" s="70"/>
      <c r="AR7" s="70"/>
      <c r="AS7" s="70"/>
      <c r="AT7" s="70" t="s">
        <v>12</v>
      </c>
      <c r="AU7" s="70"/>
      <c r="AV7" s="70"/>
      <c r="AW7" s="70"/>
      <c r="AX7" s="70"/>
      <c r="AY7" s="70"/>
      <c r="AZ7" s="70"/>
      <c r="BA7" s="70"/>
      <c r="BB7" s="70" t="s">
        <v>18</v>
      </c>
      <c r="BC7" s="70"/>
      <c r="BD7" s="70"/>
      <c r="BE7" s="70"/>
      <c r="BF7" s="70"/>
      <c r="BG7" s="70"/>
      <c r="BH7" s="70"/>
      <c r="BI7" s="70"/>
      <c r="BJ7" s="3"/>
      <c r="BK7" s="3"/>
      <c r="BL7" s="15" t="s">
        <v>19</v>
      </c>
      <c r="BM7" s="16"/>
      <c r="BN7" s="16"/>
      <c r="BO7" s="16"/>
      <c r="BP7" s="16"/>
      <c r="BQ7" s="16"/>
      <c r="BR7" s="16"/>
      <c r="BS7" s="16"/>
      <c r="BT7" s="16"/>
      <c r="BU7" s="16"/>
      <c r="BV7" s="16"/>
      <c r="BW7" s="16"/>
      <c r="BX7" s="16"/>
      <c r="BY7" s="23"/>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Cd3</v>
      </c>
      <c r="X8" s="73"/>
      <c r="Y8" s="73"/>
      <c r="Z8" s="73"/>
      <c r="AA8" s="73"/>
      <c r="AB8" s="73"/>
      <c r="AC8" s="73"/>
      <c r="AD8" s="74" t="str">
        <f>データ!$M$6</f>
        <v>非設置</v>
      </c>
      <c r="AE8" s="74"/>
      <c r="AF8" s="74"/>
      <c r="AG8" s="74"/>
      <c r="AH8" s="74"/>
      <c r="AI8" s="74"/>
      <c r="AJ8" s="74"/>
      <c r="AK8" s="3"/>
      <c r="AL8" s="63">
        <f>データ!S6</f>
        <v>10639</v>
      </c>
      <c r="AM8" s="63"/>
      <c r="AN8" s="63"/>
      <c r="AO8" s="63"/>
      <c r="AP8" s="63"/>
      <c r="AQ8" s="63"/>
      <c r="AR8" s="63"/>
      <c r="AS8" s="63"/>
      <c r="AT8" s="64">
        <f>データ!T6</f>
        <v>217.09</v>
      </c>
      <c r="AU8" s="64"/>
      <c r="AV8" s="64"/>
      <c r="AW8" s="64"/>
      <c r="AX8" s="64"/>
      <c r="AY8" s="64"/>
      <c r="AZ8" s="64"/>
      <c r="BA8" s="64"/>
      <c r="BB8" s="64">
        <f>データ!U6</f>
        <v>49.01</v>
      </c>
      <c r="BC8" s="64"/>
      <c r="BD8" s="64"/>
      <c r="BE8" s="64"/>
      <c r="BF8" s="64"/>
      <c r="BG8" s="64"/>
      <c r="BH8" s="64"/>
      <c r="BI8" s="64"/>
      <c r="BJ8" s="3"/>
      <c r="BK8" s="3"/>
      <c r="BL8" s="68" t="s">
        <v>13</v>
      </c>
      <c r="BM8" s="69"/>
      <c r="BN8" s="17" t="s">
        <v>21</v>
      </c>
      <c r="BO8" s="20"/>
      <c r="BP8" s="20"/>
      <c r="BQ8" s="20"/>
      <c r="BR8" s="20"/>
      <c r="BS8" s="20"/>
      <c r="BT8" s="20"/>
      <c r="BU8" s="20"/>
      <c r="BV8" s="20"/>
      <c r="BW8" s="20"/>
      <c r="BX8" s="20"/>
      <c r="BY8" s="24"/>
    </row>
    <row r="9" spans="1:78" ht="18.75" customHeight="1" x14ac:dyDescent="0.15">
      <c r="A9" s="2"/>
      <c r="B9" s="70" t="s">
        <v>23</v>
      </c>
      <c r="C9" s="70"/>
      <c r="D9" s="70"/>
      <c r="E9" s="70"/>
      <c r="F9" s="70"/>
      <c r="G9" s="70"/>
      <c r="H9" s="70"/>
      <c r="I9" s="70" t="s">
        <v>24</v>
      </c>
      <c r="J9" s="70"/>
      <c r="K9" s="70"/>
      <c r="L9" s="70"/>
      <c r="M9" s="70"/>
      <c r="N9" s="70"/>
      <c r="O9" s="70"/>
      <c r="P9" s="70" t="s">
        <v>25</v>
      </c>
      <c r="Q9" s="70"/>
      <c r="R9" s="70"/>
      <c r="S9" s="70"/>
      <c r="T9" s="70"/>
      <c r="U9" s="70"/>
      <c r="V9" s="70"/>
      <c r="W9" s="70" t="s">
        <v>28</v>
      </c>
      <c r="X9" s="70"/>
      <c r="Y9" s="70"/>
      <c r="Z9" s="70"/>
      <c r="AA9" s="70"/>
      <c r="AB9" s="70"/>
      <c r="AC9" s="70"/>
      <c r="AD9" s="70" t="s">
        <v>22</v>
      </c>
      <c r="AE9" s="70"/>
      <c r="AF9" s="70"/>
      <c r="AG9" s="70"/>
      <c r="AH9" s="70"/>
      <c r="AI9" s="70"/>
      <c r="AJ9" s="70"/>
      <c r="AK9" s="3"/>
      <c r="AL9" s="70" t="s">
        <v>31</v>
      </c>
      <c r="AM9" s="70"/>
      <c r="AN9" s="70"/>
      <c r="AO9" s="70"/>
      <c r="AP9" s="70"/>
      <c r="AQ9" s="70"/>
      <c r="AR9" s="70"/>
      <c r="AS9" s="70"/>
      <c r="AT9" s="70" t="s">
        <v>32</v>
      </c>
      <c r="AU9" s="70"/>
      <c r="AV9" s="70"/>
      <c r="AW9" s="70"/>
      <c r="AX9" s="70"/>
      <c r="AY9" s="70"/>
      <c r="AZ9" s="70"/>
      <c r="BA9" s="70"/>
      <c r="BB9" s="70" t="s">
        <v>35</v>
      </c>
      <c r="BC9" s="70"/>
      <c r="BD9" s="70"/>
      <c r="BE9" s="70"/>
      <c r="BF9" s="70"/>
      <c r="BG9" s="70"/>
      <c r="BH9" s="70"/>
      <c r="BI9" s="70"/>
      <c r="BJ9" s="3"/>
      <c r="BK9" s="3"/>
      <c r="BL9" s="71" t="s">
        <v>36</v>
      </c>
      <c r="BM9" s="72"/>
      <c r="BN9" s="18" t="s">
        <v>38</v>
      </c>
      <c r="BO9" s="21"/>
      <c r="BP9" s="21"/>
      <c r="BQ9" s="21"/>
      <c r="BR9" s="21"/>
      <c r="BS9" s="21"/>
      <c r="BT9" s="21"/>
      <c r="BU9" s="21"/>
      <c r="BV9" s="21"/>
      <c r="BW9" s="21"/>
      <c r="BX9" s="21"/>
      <c r="BY9" s="25"/>
    </row>
    <row r="10" spans="1:78" ht="18.75" customHeight="1" x14ac:dyDescent="0.15">
      <c r="A10" s="2"/>
      <c r="B10" s="64" t="str">
        <f>データ!N6</f>
        <v>-</v>
      </c>
      <c r="C10" s="64"/>
      <c r="D10" s="64"/>
      <c r="E10" s="64"/>
      <c r="F10" s="64"/>
      <c r="G10" s="64"/>
      <c r="H10" s="64"/>
      <c r="I10" s="64" t="str">
        <f>データ!O6</f>
        <v>該当数値なし</v>
      </c>
      <c r="J10" s="64"/>
      <c r="K10" s="64"/>
      <c r="L10" s="64"/>
      <c r="M10" s="64"/>
      <c r="N10" s="64"/>
      <c r="O10" s="64"/>
      <c r="P10" s="64">
        <f>データ!P6</f>
        <v>38.56</v>
      </c>
      <c r="Q10" s="64"/>
      <c r="R10" s="64"/>
      <c r="S10" s="64"/>
      <c r="T10" s="64"/>
      <c r="U10" s="64"/>
      <c r="V10" s="64"/>
      <c r="W10" s="64">
        <f>データ!Q6</f>
        <v>100</v>
      </c>
      <c r="X10" s="64"/>
      <c r="Y10" s="64"/>
      <c r="Z10" s="64"/>
      <c r="AA10" s="64"/>
      <c r="AB10" s="64"/>
      <c r="AC10" s="64"/>
      <c r="AD10" s="63">
        <f>データ!R6</f>
        <v>2980</v>
      </c>
      <c r="AE10" s="63"/>
      <c r="AF10" s="63"/>
      <c r="AG10" s="63"/>
      <c r="AH10" s="63"/>
      <c r="AI10" s="63"/>
      <c r="AJ10" s="63"/>
      <c r="AK10" s="2"/>
      <c r="AL10" s="63">
        <f>データ!V6</f>
        <v>4077</v>
      </c>
      <c r="AM10" s="63"/>
      <c r="AN10" s="63"/>
      <c r="AO10" s="63"/>
      <c r="AP10" s="63"/>
      <c r="AQ10" s="63"/>
      <c r="AR10" s="63"/>
      <c r="AS10" s="63"/>
      <c r="AT10" s="64">
        <f>データ!W6</f>
        <v>1.74</v>
      </c>
      <c r="AU10" s="64"/>
      <c r="AV10" s="64"/>
      <c r="AW10" s="64"/>
      <c r="AX10" s="64"/>
      <c r="AY10" s="64"/>
      <c r="AZ10" s="64"/>
      <c r="BA10" s="64"/>
      <c r="BB10" s="64">
        <f>データ!X6</f>
        <v>2343.1</v>
      </c>
      <c r="BC10" s="64"/>
      <c r="BD10" s="64"/>
      <c r="BE10" s="64"/>
      <c r="BF10" s="64"/>
      <c r="BG10" s="64"/>
      <c r="BH10" s="64"/>
      <c r="BI10" s="64"/>
      <c r="BJ10" s="2"/>
      <c r="BK10" s="2"/>
      <c r="BL10" s="65" t="s">
        <v>39</v>
      </c>
      <c r="BM10" s="66"/>
      <c r="BN10" s="19" t="s">
        <v>40</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42</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43</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115</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1</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3</v>
      </c>
      <c r="BM47" s="50"/>
      <c r="BN47" s="50"/>
      <c r="BO47" s="50"/>
      <c r="BP47" s="50"/>
      <c r="BQ47" s="50"/>
      <c r="BR47" s="50"/>
      <c r="BS47" s="50"/>
      <c r="BT47" s="50"/>
      <c r="BU47" s="50"/>
      <c r="BV47" s="50"/>
      <c r="BW47" s="50"/>
      <c r="BX47" s="50"/>
      <c r="BY47" s="50"/>
      <c r="BZ47" s="5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0"/>
      <c r="BN48" s="50"/>
      <c r="BO48" s="50"/>
      <c r="BP48" s="50"/>
      <c r="BQ48" s="50"/>
      <c r="BR48" s="50"/>
      <c r="BS48" s="50"/>
      <c r="BT48" s="50"/>
      <c r="BU48" s="50"/>
      <c r="BV48" s="50"/>
      <c r="BW48" s="50"/>
      <c r="BX48" s="50"/>
      <c r="BY48" s="50"/>
      <c r="BZ48" s="5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0"/>
      <c r="BN49" s="50"/>
      <c r="BO49" s="50"/>
      <c r="BP49" s="50"/>
      <c r="BQ49" s="50"/>
      <c r="BR49" s="50"/>
      <c r="BS49" s="50"/>
      <c r="BT49" s="50"/>
      <c r="BU49" s="50"/>
      <c r="BV49" s="50"/>
      <c r="BW49" s="50"/>
      <c r="BX49" s="50"/>
      <c r="BY49" s="50"/>
      <c r="BZ49" s="5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0"/>
      <c r="BN50" s="50"/>
      <c r="BO50" s="50"/>
      <c r="BP50" s="50"/>
      <c r="BQ50" s="50"/>
      <c r="BR50" s="50"/>
      <c r="BS50" s="50"/>
      <c r="BT50" s="50"/>
      <c r="BU50" s="50"/>
      <c r="BV50" s="50"/>
      <c r="BW50" s="50"/>
      <c r="BX50" s="50"/>
      <c r="BY50" s="50"/>
      <c r="BZ50" s="5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0"/>
      <c r="BN51" s="50"/>
      <c r="BO51" s="50"/>
      <c r="BP51" s="50"/>
      <c r="BQ51" s="50"/>
      <c r="BR51" s="50"/>
      <c r="BS51" s="50"/>
      <c r="BT51" s="50"/>
      <c r="BU51" s="50"/>
      <c r="BV51" s="50"/>
      <c r="BW51" s="50"/>
      <c r="BX51" s="50"/>
      <c r="BY51" s="50"/>
      <c r="BZ51" s="5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0"/>
      <c r="BN52" s="50"/>
      <c r="BO52" s="50"/>
      <c r="BP52" s="50"/>
      <c r="BQ52" s="50"/>
      <c r="BR52" s="50"/>
      <c r="BS52" s="50"/>
      <c r="BT52" s="50"/>
      <c r="BU52" s="50"/>
      <c r="BV52" s="50"/>
      <c r="BW52" s="50"/>
      <c r="BX52" s="50"/>
      <c r="BY52" s="50"/>
      <c r="BZ52" s="5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0"/>
      <c r="BN53" s="50"/>
      <c r="BO53" s="50"/>
      <c r="BP53" s="50"/>
      <c r="BQ53" s="50"/>
      <c r="BR53" s="50"/>
      <c r="BS53" s="50"/>
      <c r="BT53" s="50"/>
      <c r="BU53" s="50"/>
      <c r="BV53" s="50"/>
      <c r="BW53" s="50"/>
      <c r="BX53" s="50"/>
      <c r="BY53" s="50"/>
      <c r="BZ53" s="5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0"/>
      <c r="BN54" s="50"/>
      <c r="BO54" s="50"/>
      <c r="BP54" s="50"/>
      <c r="BQ54" s="50"/>
      <c r="BR54" s="50"/>
      <c r="BS54" s="50"/>
      <c r="BT54" s="50"/>
      <c r="BU54" s="50"/>
      <c r="BV54" s="50"/>
      <c r="BW54" s="50"/>
      <c r="BX54" s="50"/>
      <c r="BY54" s="50"/>
      <c r="BZ54" s="5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0"/>
      <c r="BN55" s="50"/>
      <c r="BO55" s="50"/>
      <c r="BP55" s="50"/>
      <c r="BQ55" s="50"/>
      <c r="BR55" s="50"/>
      <c r="BS55" s="50"/>
      <c r="BT55" s="50"/>
      <c r="BU55" s="50"/>
      <c r="BV55" s="50"/>
      <c r="BW55" s="50"/>
      <c r="BX55" s="50"/>
      <c r="BY55" s="50"/>
      <c r="BZ55" s="5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0"/>
      <c r="BN56" s="50"/>
      <c r="BO56" s="50"/>
      <c r="BP56" s="50"/>
      <c r="BQ56" s="50"/>
      <c r="BR56" s="50"/>
      <c r="BS56" s="50"/>
      <c r="BT56" s="50"/>
      <c r="BU56" s="50"/>
      <c r="BV56" s="50"/>
      <c r="BW56" s="50"/>
      <c r="BX56" s="50"/>
      <c r="BY56" s="50"/>
      <c r="BZ56" s="5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0"/>
      <c r="BN57" s="50"/>
      <c r="BO57" s="50"/>
      <c r="BP57" s="50"/>
      <c r="BQ57" s="50"/>
      <c r="BR57" s="50"/>
      <c r="BS57" s="50"/>
      <c r="BT57" s="50"/>
      <c r="BU57" s="50"/>
      <c r="BV57" s="50"/>
      <c r="BW57" s="50"/>
      <c r="BX57" s="50"/>
      <c r="BY57" s="50"/>
      <c r="BZ57" s="5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0"/>
      <c r="BN58" s="50"/>
      <c r="BO58" s="50"/>
      <c r="BP58" s="50"/>
      <c r="BQ58" s="50"/>
      <c r="BR58" s="50"/>
      <c r="BS58" s="50"/>
      <c r="BT58" s="50"/>
      <c r="BU58" s="50"/>
      <c r="BV58" s="50"/>
      <c r="BW58" s="50"/>
      <c r="BX58" s="50"/>
      <c r="BY58" s="50"/>
      <c r="BZ58" s="5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0"/>
      <c r="BN59" s="50"/>
      <c r="BO59" s="50"/>
      <c r="BP59" s="50"/>
      <c r="BQ59" s="50"/>
      <c r="BR59" s="50"/>
      <c r="BS59" s="50"/>
      <c r="BT59" s="50"/>
      <c r="BU59" s="50"/>
      <c r="BV59" s="50"/>
      <c r="BW59" s="50"/>
      <c r="BX59" s="50"/>
      <c r="BY59" s="50"/>
      <c r="BZ59" s="51"/>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0"/>
      <c r="BN62" s="50"/>
      <c r="BO62" s="50"/>
      <c r="BP62" s="50"/>
      <c r="BQ62" s="50"/>
      <c r="BR62" s="50"/>
      <c r="BS62" s="50"/>
      <c r="BT62" s="50"/>
      <c r="BU62" s="50"/>
      <c r="BV62" s="50"/>
      <c r="BW62" s="50"/>
      <c r="BX62" s="50"/>
      <c r="BY62" s="50"/>
      <c r="BZ62" s="5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2"/>
      <c r="BM63" s="53"/>
      <c r="BN63" s="53"/>
      <c r="BO63" s="53"/>
      <c r="BP63" s="53"/>
      <c r="BQ63" s="53"/>
      <c r="BR63" s="53"/>
      <c r="BS63" s="53"/>
      <c r="BT63" s="53"/>
      <c r="BU63" s="53"/>
      <c r="BV63" s="53"/>
      <c r="BW63" s="53"/>
      <c r="BX63" s="53"/>
      <c r="BY63" s="53"/>
      <c r="BZ63" s="5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10</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114</v>
      </c>
      <c r="BM66" s="50"/>
      <c r="BN66" s="50"/>
      <c r="BO66" s="50"/>
      <c r="BP66" s="50"/>
      <c r="BQ66" s="50"/>
      <c r="BR66" s="50"/>
      <c r="BS66" s="50"/>
      <c r="BT66" s="50"/>
      <c r="BU66" s="50"/>
      <c r="BV66" s="50"/>
      <c r="BW66" s="50"/>
      <c r="BX66" s="50"/>
      <c r="BY66" s="50"/>
      <c r="BZ66" s="5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0"/>
      <c r="BN67" s="50"/>
      <c r="BO67" s="50"/>
      <c r="BP67" s="50"/>
      <c r="BQ67" s="50"/>
      <c r="BR67" s="50"/>
      <c r="BS67" s="50"/>
      <c r="BT67" s="50"/>
      <c r="BU67" s="50"/>
      <c r="BV67" s="50"/>
      <c r="BW67" s="50"/>
      <c r="BX67" s="50"/>
      <c r="BY67" s="50"/>
      <c r="BZ67" s="5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0"/>
      <c r="BN68" s="50"/>
      <c r="BO68" s="50"/>
      <c r="BP68" s="50"/>
      <c r="BQ68" s="50"/>
      <c r="BR68" s="50"/>
      <c r="BS68" s="50"/>
      <c r="BT68" s="50"/>
      <c r="BU68" s="50"/>
      <c r="BV68" s="50"/>
      <c r="BW68" s="50"/>
      <c r="BX68" s="50"/>
      <c r="BY68" s="50"/>
      <c r="BZ68" s="5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0"/>
      <c r="BN69" s="50"/>
      <c r="BO69" s="50"/>
      <c r="BP69" s="50"/>
      <c r="BQ69" s="50"/>
      <c r="BR69" s="50"/>
      <c r="BS69" s="50"/>
      <c r="BT69" s="50"/>
      <c r="BU69" s="50"/>
      <c r="BV69" s="50"/>
      <c r="BW69" s="50"/>
      <c r="BX69" s="50"/>
      <c r="BY69" s="50"/>
      <c r="BZ69" s="5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0"/>
      <c r="BN70" s="50"/>
      <c r="BO70" s="50"/>
      <c r="BP70" s="50"/>
      <c r="BQ70" s="50"/>
      <c r="BR70" s="50"/>
      <c r="BS70" s="50"/>
      <c r="BT70" s="50"/>
      <c r="BU70" s="50"/>
      <c r="BV70" s="50"/>
      <c r="BW70" s="50"/>
      <c r="BX70" s="50"/>
      <c r="BY70" s="50"/>
      <c r="BZ70" s="5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0"/>
      <c r="BN71" s="50"/>
      <c r="BO71" s="50"/>
      <c r="BP71" s="50"/>
      <c r="BQ71" s="50"/>
      <c r="BR71" s="50"/>
      <c r="BS71" s="50"/>
      <c r="BT71" s="50"/>
      <c r="BU71" s="50"/>
      <c r="BV71" s="50"/>
      <c r="BW71" s="50"/>
      <c r="BX71" s="50"/>
      <c r="BY71" s="50"/>
      <c r="BZ71" s="5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0"/>
      <c r="BN72" s="50"/>
      <c r="BO72" s="50"/>
      <c r="BP72" s="50"/>
      <c r="BQ72" s="50"/>
      <c r="BR72" s="50"/>
      <c r="BS72" s="50"/>
      <c r="BT72" s="50"/>
      <c r="BU72" s="50"/>
      <c r="BV72" s="50"/>
      <c r="BW72" s="50"/>
      <c r="BX72" s="50"/>
      <c r="BY72" s="50"/>
      <c r="BZ72" s="5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0"/>
      <c r="BN73" s="50"/>
      <c r="BO73" s="50"/>
      <c r="BP73" s="50"/>
      <c r="BQ73" s="50"/>
      <c r="BR73" s="50"/>
      <c r="BS73" s="50"/>
      <c r="BT73" s="50"/>
      <c r="BU73" s="50"/>
      <c r="BV73" s="50"/>
      <c r="BW73" s="50"/>
      <c r="BX73" s="50"/>
      <c r="BY73" s="50"/>
      <c r="BZ73" s="5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0"/>
      <c r="BN74" s="50"/>
      <c r="BO74" s="50"/>
      <c r="BP74" s="50"/>
      <c r="BQ74" s="50"/>
      <c r="BR74" s="50"/>
      <c r="BS74" s="50"/>
      <c r="BT74" s="50"/>
      <c r="BU74" s="50"/>
      <c r="BV74" s="50"/>
      <c r="BW74" s="50"/>
      <c r="BX74" s="50"/>
      <c r="BY74" s="50"/>
      <c r="BZ74" s="5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0"/>
      <c r="BN75" s="50"/>
      <c r="BO75" s="50"/>
      <c r="BP75" s="50"/>
      <c r="BQ75" s="50"/>
      <c r="BR75" s="50"/>
      <c r="BS75" s="50"/>
      <c r="BT75" s="50"/>
      <c r="BU75" s="50"/>
      <c r="BV75" s="50"/>
      <c r="BW75" s="50"/>
      <c r="BX75" s="50"/>
      <c r="BY75" s="50"/>
      <c r="BZ75" s="5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0"/>
      <c r="BN76" s="50"/>
      <c r="BO76" s="50"/>
      <c r="BP76" s="50"/>
      <c r="BQ76" s="50"/>
      <c r="BR76" s="50"/>
      <c r="BS76" s="50"/>
      <c r="BT76" s="50"/>
      <c r="BU76" s="50"/>
      <c r="BV76" s="50"/>
      <c r="BW76" s="50"/>
      <c r="BX76" s="50"/>
      <c r="BY76" s="50"/>
      <c r="BZ76" s="5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0"/>
      <c r="BN77" s="50"/>
      <c r="BO77" s="50"/>
      <c r="BP77" s="50"/>
      <c r="BQ77" s="50"/>
      <c r="BR77" s="50"/>
      <c r="BS77" s="50"/>
      <c r="BT77" s="50"/>
      <c r="BU77" s="50"/>
      <c r="BV77" s="50"/>
      <c r="BW77" s="50"/>
      <c r="BX77" s="50"/>
      <c r="BY77" s="50"/>
      <c r="BZ77" s="5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0"/>
      <c r="BN78" s="50"/>
      <c r="BO78" s="50"/>
      <c r="BP78" s="50"/>
      <c r="BQ78" s="50"/>
      <c r="BR78" s="50"/>
      <c r="BS78" s="50"/>
      <c r="BT78" s="50"/>
      <c r="BU78" s="50"/>
      <c r="BV78" s="50"/>
      <c r="BW78" s="50"/>
      <c r="BX78" s="50"/>
      <c r="BY78" s="50"/>
      <c r="BZ78" s="5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0"/>
      <c r="BN79" s="50"/>
      <c r="BO79" s="50"/>
      <c r="BP79" s="50"/>
      <c r="BQ79" s="50"/>
      <c r="BR79" s="50"/>
      <c r="BS79" s="50"/>
      <c r="BT79" s="50"/>
      <c r="BU79" s="50"/>
      <c r="BV79" s="50"/>
      <c r="BW79" s="50"/>
      <c r="BX79" s="50"/>
      <c r="BY79" s="50"/>
      <c r="BZ79" s="5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0"/>
      <c r="BN80" s="50"/>
      <c r="BO80" s="50"/>
      <c r="BP80" s="50"/>
      <c r="BQ80" s="50"/>
      <c r="BR80" s="50"/>
      <c r="BS80" s="50"/>
      <c r="BT80" s="50"/>
      <c r="BU80" s="50"/>
      <c r="BV80" s="50"/>
      <c r="BW80" s="50"/>
      <c r="BX80" s="50"/>
      <c r="BY80" s="50"/>
      <c r="BZ80" s="5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0"/>
      <c r="BN81" s="50"/>
      <c r="BO81" s="50"/>
      <c r="BP81" s="50"/>
      <c r="BQ81" s="50"/>
      <c r="BR81" s="50"/>
      <c r="BS81" s="50"/>
      <c r="BT81" s="50"/>
      <c r="BU81" s="50"/>
      <c r="BV81" s="50"/>
      <c r="BW81" s="50"/>
      <c r="BX81" s="50"/>
      <c r="BY81" s="50"/>
      <c r="BZ81" s="5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2"/>
      <c r="BM82" s="53"/>
      <c r="BN82" s="53"/>
      <c r="BO82" s="53"/>
      <c r="BP82" s="53"/>
      <c r="BQ82" s="53"/>
      <c r="BR82" s="53"/>
      <c r="BS82" s="53"/>
      <c r="BT82" s="53"/>
      <c r="BU82" s="53"/>
      <c r="BV82" s="53"/>
      <c r="BW82" s="53"/>
      <c r="BX82" s="53"/>
      <c r="BY82" s="53"/>
      <c r="BZ82" s="54"/>
    </row>
    <row r="83" spans="1:78" x14ac:dyDescent="0.15">
      <c r="C83" s="2" t="s">
        <v>44</v>
      </c>
    </row>
    <row r="84" spans="1:78" x14ac:dyDescent="0.15">
      <c r="C84" s="2"/>
    </row>
    <row r="85" spans="1:78" hidden="1" x14ac:dyDescent="0.15">
      <c r="B85" s="6" t="s">
        <v>45</v>
      </c>
      <c r="C85" s="6"/>
      <c r="D85" s="6"/>
      <c r="E85" s="6" t="s">
        <v>47</v>
      </c>
      <c r="F85" s="6" t="s">
        <v>48</v>
      </c>
      <c r="G85" s="6" t="s">
        <v>49</v>
      </c>
      <c r="H85" s="6" t="s">
        <v>0</v>
      </c>
      <c r="I85" s="6" t="s">
        <v>9</v>
      </c>
      <c r="J85" s="6" t="s">
        <v>50</v>
      </c>
      <c r="K85" s="6" t="s">
        <v>51</v>
      </c>
      <c r="L85" s="6" t="s">
        <v>34</v>
      </c>
      <c r="M85" s="6" t="s">
        <v>37</v>
      </c>
      <c r="N85" s="6" t="s">
        <v>52</v>
      </c>
      <c r="O85" s="6" t="s">
        <v>54</v>
      </c>
    </row>
    <row r="86" spans="1:78" hidden="1" x14ac:dyDescent="0.15">
      <c r="B86" s="6"/>
      <c r="C86" s="6"/>
      <c r="D86" s="6"/>
      <c r="E86" s="6" t="str">
        <f>データ!AI6</f>
        <v/>
      </c>
      <c r="F86" s="6" t="s">
        <v>41</v>
      </c>
      <c r="G86" s="6" t="s">
        <v>41</v>
      </c>
      <c r="H86" s="6" t="str">
        <f>データ!BP6</f>
        <v>【705.21】</v>
      </c>
      <c r="I86" s="6" t="str">
        <f>データ!CA6</f>
        <v>【98.96】</v>
      </c>
      <c r="J86" s="6" t="str">
        <f>データ!CL6</f>
        <v>【134.52】</v>
      </c>
      <c r="K86" s="6" t="str">
        <f>データ!CW6</f>
        <v>【59.57】</v>
      </c>
      <c r="L86" s="6" t="str">
        <f>データ!DH6</f>
        <v>【95.57】</v>
      </c>
      <c r="M86" s="6" t="s">
        <v>41</v>
      </c>
      <c r="N86" s="6" t="s">
        <v>41</v>
      </c>
      <c r="O86" s="6" t="str">
        <f>データ!EO6</f>
        <v>【0.30】</v>
      </c>
    </row>
  </sheetData>
  <sheetProtection algorithmName="SHA-512" hashValue="VUzCm1+dY44h3sx+GVbZWLHYIn1F+sAtVDtjIpzHw580TrEiN/XQYoCnp+Kl7WpzZnyKqD3Kkz4RtWh+uLtvTQ==" saltValue="jZeQAXKIjN47C0wiRGAfSA=="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33</v>
      </c>
      <c r="C3" s="30" t="s">
        <v>59</v>
      </c>
      <c r="D3" s="30" t="s">
        <v>60</v>
      </c>
      <c r="E3" s="30" t="s">
        <v>5</v>
      </c>
      <c r="F3" s="30" t="s">
        <v>4</v>
      </c>
      <c r="G3" s="30" t="s">
        <v>27</v>
      </c>
      <c r="H3" s="76" t="s">
        <v>56</v>
      </c>
      <c r="I3" s="77"/>
      <c r="J3" s="77"/>
      <c r="K3" s="77"/>
      <c r="L3" s="77"/>
      <c r="M3" s="77"/>
      <c r="N3" s="77"/>
      <c r="O3" s="77"/>
      <c r="P3" s="77"/>
      <c r="Q3" s="77"/>
      <c r="R3" s="77"/>
      <c r="S3" s="77"/>
      <c r="T3" s="77"/>
      <c r="U3" s="77"/>
      <c r="V3" s="77"/>
      <c r="W3" s="77"/>
      <c r="X3" s="78"/>
      <c r="Y3" s="82"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61</v>
      </c>
      <c r="B4" s="31"/>
      <c r="C4" s="31"/>
      <c r="D4" s="31"/>
      <c r="E4" s="31"/>
      <c r="F4" s="31"/>
      <c r="G4" s="31"/>
      <c r="H4" s="79"/>
      <c r="I4" s="80"/>
      <c r="J4" s="80"/>
      <c r="K4" s="80"/>
      <c r="L4" s="80"/>
      <c r="M4" s="80"/>
      <c r="N4" s="80"/>
      <c r="O4" s="80"/>
      <c r="P4" s="80"/>
      <c r="Q4" s="80"/>
      <c r="R4" s="80"/>
      <c r="S4" s="80"/>
      <c r="T4" s="80"/>
      <c r="U4" s="80"/>
      <c r="V4" s="80"/>
      <c r="W4" s="80"/>
      <c r="X4" s="81"/>
      <c r="Y4" s="83" t="s">
        <v>26</v>
      </c>
      <c r="Z4" s="83"/>
      <c r="AA4" s="83"/>
      <c r="AB4" s="83"/>
      <c r="AC4" s="83"/>
      <c r="AD4" s="83"/>
      <c r="AE4" s="83"/>
      <c r="AF4" s="83"/>
      <c r="AG4" s="83"/>
      <c r="AH4" s="83"/>
      <c r="AI4" s="83"/>
      <c r="AJ4" s="83" t="s">
        <v>46</v>
      </c>
      <c r="AK4" s="83"/>
      <c r="AL4" s="83"/>
      <c r="AM4" s="83"/>
      <c r="AN4" s="83"/>
      <c r="AO4" s="83"/>
      <c r="AP4" s="83"/>
      <c r="AQ4" s="83"/>
      <c r="AR4" s="83"/>
      <c r="AS4" s="83"/>
      <c r="AT4" s="83"/>
      <c r="AU4" s="83" t="s">
        <v>29</v>
      </c>
      <c r="AV4" s="83"/>
      <c r="AW4" s="83"/>
      <c r="AX4" s="83"/>
      <c r="AY4" s="83"/>
      <c r="AZ4" s="83"/>
      <c r="BA4" s="83"/>
      <c r="BB4" s="83"/>
      <c r="BC4" s="83"/>
      <c r="BD4" s="83"/>
      <c r="BE4" s="83"/>
      <c r="BF4" s="83" t="s">
        <v>63</v>
      </c>
      <c r="BG4" s="83"/>
      <c r="BH4" s="83"/>
      <c r="BI4" s="83"/>
      <c r="BJ4" s="83"/>
      <c r="BK4" s="83"/>
      <c r="BL4" s="83"/>
      <c r="BM4" s="83"/>
      <c r="BN4" s="83"/>
      <c r="BO4" s="83"/>
      <c r="BP4" s="83"/>
      <c r="BQ4" s="83" t="s">
        <v>15</v>
      </c>
      <c r="BR4" s="83"/>
      <c r="BS4" s="83"/>
      <c r="BT4" s="83"/>
      <c r="BU4" s="83"/>
      <c r="BV4" s="83"/>
      <c r="BW4" s="83"/>
      <c r="BX4" s="83"/>
      <c r="BY4" s="83"/>
      <c r="BZ4" s="83"/>
      <c r="CA4" s="83"/>
      <c r="CB4" s="83" t="s">
        <v>62</v>
      </c>
      <c r="CC4" s="83"/>
      <c r="CD4" s="83"/>
      <c r="CE4" s="83"/>
      <c r="CF4" s="83"/>
      <c r="CG4" s="83"/>
      <c r="CH4" s="83"/>
      <c r="CI4" s="83"/>
      <c r="CJ4" s="83"/>
      <c r="CK4" s="83"/>
      <c r="CL4" s="83"/>
      <c r="CM4" s="83" t="s">
        <v>65</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x14ac:dyDescent="0.15">
      <c r="A5" s="28" t="s">
        <v>70</v>
      </c>
      <c r="B5" s="32"/>
      <c r="C5" s="32"/>
      <c r="D5" s="32"/>
      <c r="E5" s="32"/>
      <c r="F5" s="32"/>
      <c r="G5" s="32"/>
      <c r="H5" s="37" t="s">
        <v>58</v>
      </c>
      <c r="I5" s="37" t="s">
        <v>71</v>
      </c>
      <c r="J5" s="37" t="s">
        <v>72</v>
      </c>
      <c r="K5" s="37" t="s">
        <v>73</v>
      </c>
      <c r="L5" s="37" t="s">
        <v>74</v>
      </c>
      <c r="M5" s="37" t="s">
        <v>6</v>
      </c>
      <c r="N5" s="37" t="s">
        <v>75</v>
      </c>
      <c r="O5" s="37" t="s">
        <v>76</v>
      </c>
      <c r="P5" s="37" t="s">
        <v>77</v>
      </c>
      <c r="Q5" s="37" t="s">
        <v>78</v>
      </c>
      <c r="R5" s="37" t="s">
        <v>79</v>
      </c>
      <c r="S5" s="37" t="s">
        <v>80</v>
      </c>
      <c r="T5" s="37" t="s">
        <v>81</v>
      </c>
      <c r="U5" s="37" t="s">
        <v>64</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45</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15">
      <c r="A6" s="28" t="s">
        <v>96</v>
      </c>
      <c r="B6" s="33">
        <f t="shared" ref="B6:X6" si="1">B7</f>
        <v>2020</v>
      </c>
      <c r="C6" s="33">
        <f t="shared" si="1"/>
        <v>23019</v>
      </c>
      <c r="D6" s="33">
        <f t="shared" si="1"/>
        <v>47</v>
      </c>
      <c r="E6" s="33">
        <f t="shared" si="1"/>
        <v>17</v>
      </c>
      <c r="F6" s="33">
        <f t="shared" si="1"/>
        <v>1</v>
      </c>
      <c r="G6" s="33">
        <f t="shared" si="1"/>
        <v>0</v>
      </c>
      <c r="H6" s="33" t="str">
        <f t="shared" si="1"/>
        <v>青森県　平内町</v>
      </c>
      <c r="I6" s="33" t="str">
        <f t="shared" si="1"/>
        <v>法非適用</v>
      </c>
      <c r="J6" s="33" t="str">
        <f t="shared" si="1"/>
        <v>下水道事業</v>
      </c>
      <c r="K6" s="33" t="str">
        <f t="shared" si="1"/>
        <v>公共下水道</v>
      </c>
      <c r="L6" s="33" t="str">
        <f t="shared" si="1"/>
        <v>Cd3</v>
      </c>
      <c r="M6" s="33" t="str">
        <f t="shared" si="1"/>
        <v>非設置</v>
      </c>
      <c r="N6" s="38" t="str">
        <f t="shared" si="1"/>
        <v>-</v>
      </c>
      <c r="O6" s="38" t="str">
        <f t="shared" si="1"/>
        <v>該当数値なし</v>
      </c>
      <c r="P6" s="38">
        <f t="shared" si="1"/>
        <v>38.56</v>
      </c>
      <c r="Q6" s="38">
        <f t="shared" si="1"/>
        <v>100</v>
      </c>
      <c r="R6" s="38">
        <f t="shared" si="1"/>
        <v>2980</v>
      </c>
      <c r="S6" s="38">
        <f t="shared" si="1"/>
        <v>10639</v>
      </c>
      <c r="T6" s="38">
        <f t="shared" si="1"/>
        <v>217.09</v>
      </c>
      <c r="U6" s="38">
        <f t="shared" si="1"/>
        <v>49.01</v>
      </c>
      <c r="V6" s="38">
        <f t="shared" si="1"/>
        <v>4077</v>
      </c>
      <c r="W6" s="38">
        <f t="shared" si="1"/>
        <v>1.74</v>
      </c>
      <c r="X6" s="38">
        <f t="shared" si="1"/>
        <v>2343.1</v>
      </c>
      <c r="Y6" s="42">
        <f t="shared" ref="Y6:AH6" si="2">IF(Y7="",NA(),Y7)</f>
        <v>56.96</v>
      </c>
      <c r="Z6" s="42">
        <f t="shared" si="2"/>
        <v>58.7</v>
      </c>
      <c r="AA6" s="42">
        <f t="shared" si="2"/>
        <v>58</v>
      </c>
      <c r="AB6" s="42">
        <f t="shared" si="2"/>
        <v>59.63</v>
      </c>
      <c r="AC6" s="42">
        <f t="shared" si="2"/>
        <v>46.69</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4084.64</v>
      </c>
      <c r="BG6" s="38">
        <f t="shared" si="5"/>
        <v>0</v>
      </c>
      <c r="BH6" s="38">
        <f t="shared" si="5"/>
        <v>0</v>
      </c>
      <c r="BI6" s="38">
        <f t="shared" si="5"/>
        <v>0</v>
      </c>
      <c r="BJ6" s="38">
        <f t="shared" si="5"/>
        <v>0</v>
      </c>
      <c r="BK6" s="42">
        <f t="shared" si="5"/>
        <v>1193.49</v>
      </c>
      <c r="BL6" s="42">
        <f t="shared" si="5"/>
        <v>876.19</v>
      </c>
      <c r="BM6" s="42">
        <f t="shared" si="5"/>
        <v>722.53</v>
      </c>
      <c r="BN6" s="42">
        <f t="shared" si="5"/>
        <v>808.77</v>
      </c>
      <c r="BO6" s="42">
        <f t="shared" si="5"/>
        <v>560.16</v>
      </c>
      <c r="BP6" s="38" t="str">
        <f>IF(BP7="","",IF(BP7="-","【-】","【"&amp;SUBSTITUTE(TEXT(BP7,"#,##0.00"),"-","△")&amp;"】"))</f>
        <v>【705.21】</v>
      </c>
      <c r="BQ6" s="42">
        <f t="shared" ref="BQ6:BZ6" si="6">IF(BQ7="",NA(),BQ7)</f>
        <v>25.49</v>
      </c>
      <c r="BR6" s="42">
        <f t="shared" si="6"/>
        <v>55.92</v>
      </c>
      <c r="BS6" s="42">
        <f t="shared" si="6"/>
        <v>61.21</v>
      </c>
      <c r="BT6" s="42">
        <f t="shared" si="6"/>
        <v>53.62</v>
      </c>
      <c r="BU6" s="42">
        <f t="shared" si="6"/>
        <v>60.59</v>
      </c>
      <c r="BV6" s="42">
        <f t="shared" si="6"/>
        <v>65.569999999999993</v>
      </c>
      <c r="BW6" s="42">
        <f t="shared" si="6"/>
        <v>75.7</v>
      </c>
      <c r="BX6" s="42">
        <f t="shared" si="6"/>
        <v>74.61</v>
      </c>
      <c r="BY6" s="42">
        <f t="shared" si="6"/>
        <v>48.2</v>
      </c>
      <c r="BZ6" s="42">
        <f t="shared" si="6"/>
        <v>30.88</v>
      </c>
      <c r="CA6" s="38" t="str">
        <f>IF(CA7="","",IF(CA7="-","【-】","【"&amp;SUBSTITUTE(TEXT(CA7,"#,##0.00"),"-","△")&amp;"】"))</f>
        <v>【98.96】</v>
      </c>
      <c r="CB6" s="42">
        <f t="shared" ref="CB6:CK6" si="7">IF(CB7="",NA(),CB7)</f>
        <v>606.09</v>
      </c>
      <c r="CC6" s="42">
        <f t="shared" si="7"/>
        <v>278.72000000000003</v>
      </c>
      <c r="CD6" s="42">
        <f t="shared" si="7"/>
        <v>256.20999999999998</v>
      </c>
      <c r="CE6" s="42">
        <f t="shared" si="7"/>
        <v>291.05</v>
      </c>
      <c r="CF6" s="42">
        <f t="shared" si="7"/>
        <v>256.38</v>
      </c>
      <c r="CG6" s="42">
        <f t="shared" si="7"/>
        <v>263.04000000000002</v>
      </c>
      <c r="CH6" s="42">
        <f t="shared" si="7"/>
        <v>230.04</v>
      </c>
      <c r="CI6" s="42">
        <f t="shared" si="7"/>
        <v>233.5</v>
      </c>
      <c r="CJ6" s="42">
        <f t="shared" si="7"/>
        <v>345.96</v>
      </c>
      <c r="CK6" s="42">
        <f t="shared" si="7"/>
        <v>525.91999999999996</v>
      </c>
      <c r="CL6" s="38" t="str">
        <f>IF(CL7="","",IF(CL7="-","【-】","【"&amp;SUBSTITUTE(TEXT(CL7,"#,##0.00"),"-","△")&amp;"】"))</f>
        <v>【134.52】</v>
      </c>
      <c r="CM6" s="42">
        <f t="shared" ref="CM6:CV6" si="8">IF(CM7="",NA(),CM7)</f>
        <v>30.1</v>
      </c>
      <c r="CN6" s="42">
        <f t="shared" si="8"/>
        <v>33.4</v>
      </c>
      <c r="CO6" s="42">
        <f t="shared" si="8"/>
        <v>34.299999999999997</v>
      </c>
      <c r="CP6" s="42">
        <f t="shared" si="8"/>
        <v>35.299999999999997</v>
      </c>
      <c r="CQ6" s="42">
        <f t="shared" si="8"/>
        <v>38</v>
      </c>
      <c r="CR6" s="42">
        <f t="shared" si="8"/>
        <v>40.75</v>
      </c>
      <c r="CS6" s="42">
        <f t="shared" si="8"/>
        <v>42.4</v>
      </c>
      <c r="CT6" s="42">
        <f t="shared" si="8"/>
        <v>45.44</v>
      </c>
      <c r="CU6" s="42">
        <f t="shared" si="8"/>
        <v>39.51</v>
      </c>
      <c r="CV6" s="42">
        <f t="shared" si="8"/>
        <v>41.6</v>
      </c>
      <c r="CW6" s="38" t="str">
        <f>IF(CW7="","",IF(CW7="-","【-】","【"&amp;SUBSTITUTE(TEXT(CW7,"#,##0.00"),"-","△")&amp;"】"))</f>
        <v>【59.57】</v>
      </c>
      <c r="CX6" s="42">
        <f t="shared" ref="CX6:DG6" si="9">IF(CX7="",NA(),CX7)</f>
        <v>37.590000000000003</v>
      </c>
      <c r="CY6" s="42">
        <f t="shared" si="9"/>
        <v>38.520000000000003</v>
      </c>
      <c r="CZ6" s="42">
        <f t="shared" si="9"/>
        <v>39.65</v>
      </c>
      <c r="DA6" s="42">
        <f t="shared" si="9"/>
        <v>43.11</v>
      </c>
      <c r="DB6" s="42">
        <f t="shared" si="9"/>
        <v>44.17</v>
      </c>
      <c r="DC6" s="42">
        <f t="shared" si="9"/>
        <v>64.97</v>
      </c>
      <c r="DD6" s="42">
        <f t="shared" si="9"/>
        <v>65.77</v>
      </c>
      <c r="DE6" s="42">
        <f t="shared" si="9"/>
        <v>65.97</v>
      </c>
      <c r="DF6" s="42">
        <f t="shared" si="9"/>
        <v>61.03</v>
      </c>
      <c r="DG6" s="42">
        <f t="shared" si="9"/>
        <v>64.790000000000006</v>
      </c>
      <c r="DH6" s="38" t="str">
        <f>IF(DH7="","",IF(DH7="-","【-】","【"&amp;SUBSTITUTE(TEXT(DH7,"#,##0.00"),"-","△")&amp;"】"))</f>
        <v>【95.57】</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0.21</v>
      </c>
      <c r="EK6" s="42">
        <f t="shared" si="12"/>
        <v>0.15</v>
      </c>
      <c r="EL6" s="42">
        <f t="shared" si="12"/>
        <v>0.25</v>
      </c>
      <c r="EM6" s="38">
        <f t="shared" si="12"/>
        <v>0</v>
      </c>
      <c r="EN6" s="38">
        <f t="shared" si="12"/>
        <v>0</v>
      </c>
      <c r="EO6" s="38" t="str">
        <f>IF(EO7="","",IF(EO7="-","【-】","【"&amp;SUBSTITUTE(TEXT(EO7,"#,##0.00"),"-","△")&amp;"】"))</f>
        <v>【0.30】</v>
      </c>
    </row>
    <row r="7" spans="1:145" s="27" customFormat="1" x14ac:dyDescent="0.15">
      <c r="A7" s="28"/>
      <c r="B7" s="34">
        <v>2020</v>
      </c>
      <c r="C7" s="34">
        <v>23019</v>
      </c>
      <c r="D7" s="34">
        <v>47</v>
      </c>
      <c r="E7" s="34">
        <v>17</v>
      </c>
      <c r="F7" s="34">
        <v>1</v>
      </c>
      <c r="G7" s="34">
        <v>0</v>
      </c>
      <c r="H7" s="34" t="s">
        <v>97</v>
      </c>
      <c r="I7" s="34" t="s">
        <v>98</v>
      </c>
      <c r="J7" s="34" t="s">
        <v>99</v>
      </c>
      <c r="K7" s="34" t="s">
        <v>100</v>
      </c>
      <c r="L7" s="34" t="s">
        <v>101</v>
      </c>
      <c r="M7" s="34" t="s">
        <v>102</v>
      </c>
      <c r="N7" s="39" t="s">
        <v>41</v>
      </c>
      <c r="O7" s="39" t="s">
        <v>103</v>
      </c>
      <c r="P7" s="39">
        <v>38.56</v>
      </c>
      <c r="Q7" s="39">
        <v>100</v>
      </c>
      <c r="R7" s="39">
        <v>2980</v>
      </c>
      <c r="S7" s="39">
        <v>10639</v>
      </c>
      <c r="T7" s="39">
        <v>217.09</v>
      </c>
      <c r="U7" s="39">
        <v>49.01</v>
      </c>
      <c r="V7" s="39">
        <v>4077</v>
      </c>
      <c r="W7" s="39">
        <v>1.74</v>
      </c>
      <c r="X7" s="39">
        <v>2343.1</v>
      </c>
      <c r="Y7" s="39">
        <v>56.96</v>
      </c>
      <c r="Z7" s="39">
        <v>58.7</v>
      </c>
      <c r="AA7" s="39">
        <v>58</v>
      </c>
      <c r="AB7" s="39">
        <v>59.63</v>
      </c>
      <c r="AC7" s="39">
        <v>46.69</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4084.64</v>
      </c>
      <c r="BG7" s="39">
        <v>0</v>
      </c>
      <c r="BH7" s="39">
        <v>0</v>
      </c>
      <c r="BI7" s="39">
        <v>0</v>
      </c>
      <c r="BJ7" s="39">
        <v>0</v>
      </c>
      <c r="BK7" s="39">
        <v>1193.49</v>
      </c>
      <c r="BL7" s="39">
        <v>876.19</v>
      </c>
      <c r="BM7" s="39">
        <v>722.53</v>
      </c>
      <c r="BN7" s="39">
        <v>808.77</v>
      </c>
      <c r="BO7" s="39">
        <v>560.16</v>
      </c>
      <c r="BP7" s="39">
        <v>705.21</v>
      </c>
      <c r="BQ7" s="39">
        <v>25.49</v>
      </c>
      <c r="BR7" s="39">
        <v>55.92</v>
      </c>
      <c r="BS7" s="39">
        <v>61.21</v>
      </c>
      <c r="BT7" s="39">
        <v>53.62</v>
      </c>
      <c r="BU7" s="39">
        <v>60.59</v>
      </c>
      <c r="BV7" s="39">
        <v>65.569999999999993</v>
      </c>
      <c r="BW7" s="39">
        <v>75.7</v>
      </c>
      <c r="BX7" s="39">
        <v>74.61</v>
      </c>
      <c r="BY7" s="39">
        <v>48.2</v>
      </c>
      <c r="BZ7" s="39">
        <v>30.88</v>
      </c>
      <c r="CA7" s="39">
        <v>98.96</v>
      </c>
      <c r="CB7" s="39">
        <v>606.09</v>
      </c>
      <c r="CC7" s="39">
        <v>278.72000000000003</v>
      </c>
      <c r="CD7" s="39">
        <v>256.20999999999998</v>
      </c>
      <c r="CE7" s="39">
        <v>291.05</v>
      </c>
      <c r="CF7" s="39">
        <v>256.38</v>
      </c>
      <c r="CG7" s="39">
        <v>263.04000000000002</v>
      </c>
      <c r="CH7" s="39">
        <v>230.04</v>
      </c>
      <c r="CI7" s="39">
        <v>233.5</v>
      </c>
      <c r="CJ7" s="39">
        <v>345.96</v>
      </c>
      <c r="CK7" s="39">
        <v>525.91999999999996</v>
      </c>
      <c r="CL7" s="39">
        <v>134.52000000000001</v>
      </c>
      <c r="CM7" s="39">
        <v>30.1</v>
      </c>
      <c r="CN7" s="39">
        <v>33.4</v>
      </c>
      <c r="CO7" s="39">
        <v>34.299999999999997</v>
      </c>
      <c r="CP7" s="39">
        <v>35.299999999999997</v>
      </c>
      <c r="CQ7" s="39">
        <v>38</v>
      </c>
      <c r="CR7" s="39">
        <v>40.75</v>
      </c>
      <c r="CS7" s="39">
        <v>42.4</v>
      </c>
      <c r="CT7" s="39">
        <v>45.44</v>
      </c>
      <c r="CU7" s="39">
        <v>39.51</v>
      </c>
      <c r="CV7" s="39">
        <v>41.6</v>
      </c>
      <c r="CW7" s="39">
        <v>59.57</v>
      </c>
      <c r="CX7" s="39">
        <v>37.590000000000003</v>
      </c>
      <c r="CY7" s="39">
        <v>38.520000000000003</v>
      </c>
      <c r="CZ7" s="39">
        <v>39.65</v>
      </c>
      <c r="DA7" s="39">
        <v>43.11</v>
      </c>
      <c r="DB7" s="39">
        <v>44.17</v>
      </c>
      <c r="DC7" s="39">
        <v>64.97</v>
      </c>
      <c r="DD7" s="39">
        <v>65.77</v>
      </c>
      <c r="DE7" s="39">
        <v>65.97</v>
      </c>
      <c r="DF7" s="39">
        <v>61.03</v>
      </c>
      <c r="DG7" s="39">
        <v>64.790000000000006</v>
      </c>
      <c r="DH7" s="39">
        <v>95.57</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0.21</v>
      </c>
      <c r="EK7" s="39">
        <v>0.15</v>
      </c>
      <c r="EL7" s="39">
        <v>0.25</v>
      </c>
      <c r="EM7" s="39">
        <v>0</v>
      </c>
      <c r="EN7" s="39">
        <v>0</v>
      </c>
      <c r="EO7" s="39">
        <v>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33</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二唐　正文</cp:lastModifiedBy>
  <dcterms:created xsi:type="dcterms:W3CDTF">2021-12-03T07:42:58Z</dcterms:created>
  <dcterms:modified xsi:type="dcterms:W3CDTF">2022-02-15T04:36:36Z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2022-01-19T02:43:20Z</vt:filetime>
  </property>
</Properties>
</file>