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file\filelib\総務課_財政係\◎国県からの通知・照会関係\H29年度\02照会\H300220メール_公営企業に係る経営比較分析表の公表について\"/>
    </mc:Choice>
  </mc:AlternateContent>
  <workbookProtection workbookPassword="B31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O6" i="5" l="1"/>
  <c r="O86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AL8" i="4" s="1"/>
  <c r="R6" i="5"/>
  <c r="Q6" i="5"/>
  <c r="W10" i="4" s="1"/>
  <c r="P6" i="5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6" i="4"/>
  <c r="J86" i="4"/>
  <c r="H86" i="4"/>
  <c r="AT10" i="4"/>
  <c r="AL10" i="4"/>
  <c r="AD10" i="4"/>
  <c r="P10" i="4"/>
  <c r="I10" i="4"/>
  <c r="B10" i="4"/>
  <c r="AT8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<sst xmlns="http://schemas.openxmlformats.org/spreadsheetml/2006/main" count="240" uniqueCount="126">
  <si>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</si>
  <si>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</si>
  <si>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</si>
  <si>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</si>
  <si>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</si>
  <si>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</si>
  <si>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</si>
  <si>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</si>
  <si>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</si>
  <si>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</si>
  <si>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</si>
  <si>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</si>
  <si>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</si>
  <si>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</si>
  <si>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</si>
  <si>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</si>
  <si>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</si>
  <si>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</si>
  <si>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</si>
  <si>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</si>
  <si>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</si>
  <si>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</si>
  <si>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</si>
  <si>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</si>
  <si>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</si>
  <si>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</si>
  <si>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</si>
  <si>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</si>
  <si>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</si>
  <si>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</si>
  <si>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</si>
  <si>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</si>
  <si>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</si>
  <si>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</si>
  <si>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</si>
  <si>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</si>
  <si>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</si>
  <si>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</si>
  <si>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</si>
  <si>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</si>
  <si>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</si>
  <si>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</si>
  <si>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</si>
  <si>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</si>
  <si>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</si>
  <si>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</si>
  <si>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</si>
  <si>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</si>
  <si>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</si>
  <si>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</si>
  <si>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</si>
  <si>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</si>
  <si>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</si>
  <si>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</si>
  <si>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</si>
  <si>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</si>
  <si>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</si>
  <si>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</si>
  <si>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</si>
  <si>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</si>
  <si>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</si>
  <si>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</si>
  <si>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</si>
  <si>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</si>
  <si>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</si>
  <si>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</si>
  <si>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</si>
  <si>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</si>
  <si>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</si>
  <si>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</si>
  <si>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</si>
  <si>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</si>
  <si>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</si>
  <si>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</si>
  <si>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</si>
  <si>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</si>
  <si>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</si>
  <si>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</si>
  <si>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</si>
  <si>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</si>
  <si>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</si>
  <si>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</si>
  <si>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</si>
  <si>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</si>
  <si>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</si>
  <si>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</si>
  <si>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</si>
  <si>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</si>
  <si>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</si>
  <si>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</si>
  <si>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</si>
  <si>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</si>
  <si>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</si>
  <si>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</si>
  <si>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</si>
  <si>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</si>
  <si>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</si>
  <si>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</si>
  <si>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</si>
  <si>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</si>
  <si>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</si>
  <si>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</si>
  <si>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</si>
  <si>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</si>
  <si>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</si>
  <si>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</si>
  <si>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</si>
  <si>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</si>
  <si>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</si>
  <si>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</si>
  <si>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青森県　平内町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</si>
  <si>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</si>
  <si>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</si>
  <si>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</si>
  <si>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</si>
  <si>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</si>
  <si>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</si>
  <si>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</si>
  <si>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</si>
  <si>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</si>
  <si>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</si>
  <si>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</si>
  <si>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非設置</t>
    <rPh sb="0" eb="1">
      <t>ヒ</t>
    </rPh>
    <rPh sb="1" eb="3">
      <t>セッチ</t>
    </rPh>
    <phoneticPr fontId="4"/>
  </si>
  <si>
    <t>　施設・電気機械は古いもので22年経過している。点検・修繕を計画的に実施する。耐用年数が近づく古い管渠から計画的に更新していく。</t>
    <rPh sb="1" eb="3">
      <t>シセツ</t>
    </rPh>
    <rPh sb="4" eb="6">
      <t>デンキ</t>
    </rPh>
    <rPh sb="6" eb="8">
      <t>キカイ</t>
    </rPh>
    <rPh sb="9" eb="10">
      <t>フル</t>
    </rPh>
    <rPh sb="16" eb="17">
      <t>ネン</t>
    </rPh>
    <rPh sb="17" eb="19">
      <t>ケイカ</t>
    </rPh>
    <rPh sb="24" eb="26">
      <t>テンケン</t>
    </rPh>
    <rPh sb="27" eb="29">
      <t>シュウゼン</t>
    </rPh>
    <rPh sb="30" eb="33">
      <t>ケイカクテキ</t>
    </rPh>
    <rPh sb="34" eb="36">
      <t>ジッシ</t>
    </rPh>
    <rPh sb="39" eb="41">
      <t>タイヨウ</t>
    </rPh>
    <rPh sb="41" eb="43">
      <t>ネンスウ</t>
    </rPh>
    <rPh sb="44" eb="45">
      <t>チカ</t>
    </rPh>
    <rPh sb="47" eb="48">
      <t>フル</t>
    </rPh>
    <rPh sb="49" eb="50">
      <t>カン</t>
    </rPh>
    <rPh sb="50" eb="51">
      <t>キョ</t>
    </rPh>
    <rPh sb="53" eb="56">
      <t>ケイカクテキ</t>
    </rPh>
    <rPh sb="57" eb="59">
      <t>コウシン</t>
    </rPh>
    <phoneticPr fontId="4"/>
  </si>
  <si>
    <t xml:space="preserve">①収益的収支比率　収益的収入が低く赤字状態であり、赤字分を一般会計繰入金補っている状況である。人口の減少、節水傾向により、大幅な増は見込めないが未加入者を取り込んでいく。
④企業債残高対事業規模比率　料金収入に対して、企業債残高は高いものとなっている。
⑤経費回収率　排水処理に係る費用が料金収入を上回っており、不足分を一般会計繰入金で補っている。
⑥汚水処理原価については、横ばいが見込まれ、維持管理費の節減で減を図る。
⑦施設利用率　人口の減少、節水傾向により低くなっている。
⑧水洗化率　新築、リフォームでの下水道加入者はある。水洗化率は全国平均とほぼ同率である。
　料金改定については、消費税増税もあり、使用者の負担を考えると近いうちに改定する予定はないが、経営状況が好転しない場合は検討していかなければならない。
 </t>
    <rPh sb="1" eb="4">
      <t>シュウエキテキ</t>
    </rPh>
    <rPh sb="4" eb="6">
      <t>シュウシ</t>
    </rPh>
    <rPh sb="6" eb="8">
      <t>ヒリツ</t>
    </rPh>
    <rPh sb="9" eb="12">
      <t>シュウエキテキ</t>
    </rPh>
    <rPh sb="12" eb="14">
      <t>シュウニュウ</t>
    </rPh>
    <rPh sb="15" eb="16">
      <t>ヒク</t>
    </rPh>
    <rPh sb="17" eb="19">
      <t>アカジ</t>
    </rPh>
    <rPh sb="19" eb="21">
      <t>ジョウタイ</t>
    </rPh>
    <rPh sb="25" eb="28">
      <t>アカジブン</t>
    </rPh>
    <rPh sb="29" eb="31">
      <t>イッパン</t>
    </rPh>
    <rPh sb="31" eb="33">
      <t>カイケイ</t>
    </rPh>
    <rPh sb="33" eb="36">
      <t>クリイレキン</t>
    </rPh>
    <rPh sb="36" eb="37">
      <t>オギナ</t>
    </rPh>
    <rPh sb="41" eb="43">
      <t>ジョウキョウ</t>
    </rPh>
    <rPh sb="47" eb="49">
      <t>ジンコウ</t>
    </rPh>
    <rPh sb="50" eb="52">
      <t>ゲンショウ</t>
    </rPh>
    <rPh sb="53" eb="55">
      <t>セッスイ</t>
    </rPh>
    <rPh sb="55" eb="57">
      <t>ケイコウ</t>
    </rPh>
    <rPh sb="61" eb="63">
      <t>オオハバ</t>
    </rPh>
    <rPh sb="64" eb="65">
      <t>ゾウ</t>
    </rPh>
    <rPh sb="66" eb="68">
      <t>ミコ</t>
    </rPh>
    <rPh sb="72" eb="75">
      <t>ミカニュウ</t>
    </rPh>
    <rPh sb="75" eb="76">
      <t>シャ</t>
    </rPh>
    <rPh sb="77" eb="78">
      <t>ト</t>
    </rPh>
    <rPh sb="79" eb="80">
      <t>コ</t>
    </rPh>
    <rPh sb="87" eb="90">
      <t>キギョウサイ</t>
    </rPh>
    <rPh sb="90" eb="92">
      <t>ザンダカ</t>
    </rPh>
    <rPh sb="92" eb="93">
      <t>タイ</t>
    </rPh>
    <rPh sb="93" eb="95">
      <t>ジギョウ</t>
    </rPh>
    <rPh sb="95" eb="97">
      <t>キボ</t>
    </rPh>
    <rPh sb="97" eb="99">
      <t>ヒリツ</t>
    </rPh>
    <rPh sb="100" eb="102">
      <t>リョウキン</t>
    </rPh>
    <rPh sb="102" eb="104">
      <t>シュウニュウ</t>
    </rPh>
    <rPh sb="105" eb="106">
      <t>タイ</t>
    </rPh>
    <rPh sb="109" eb="112">
      <t>キギョウサイ</t>
    </rPh>
    <rPh sb="112" eb="114">
      <t>ザンダカ</t>
    </rPh>
    <rPh sb="115" eb="116">
      <t>タカ</t>
    </rPh>
    <rPh sb="128" eb="130">
      <t>ケイヒ</t>
    </rPh>
    <rPh sb="130" eb="133">
      <t>カイシュウリツ</t>
    </rPh>
    <rPh sb="134" eb="136">
      <t>ハイスイ</t>
    </rPh>
    <rPh sb="136" eb="138">
      <t>ショリ</t>
    </rPh>
    <rPh sb="139" eb="140">
      <t>カカ</t>
    </rPh>
    <rPh sb="141" eb="143">
      <t>ヒヨウ</t>
    </rPh>
    <rPh sb="144" eb="146">
      <t>リョウキン</t>
    </rPh>
    <rPh sb="146" eb="148">
      <t>シュウニュウ</t>
    </rPh>
    <rPh sb="149" eb="151">
      <t>ウワマワ</t>
    </rPh>
    <rPh sb="156" eb="159">
      <t>フソクブン</t>
    </rPh>
    <rPh sb="160" eb="162">
      <t>イッパン</t>
    </rPh>
    <rPh sb="162" eb="164">
      <t>カイケイ</t>
    </rPh>
    <rPh sb="164" eb="167">
      <t>クリイレキン</t>
    </rPh>
    <rPh sb="168" eb="169">
      <t>オギナ</t>
    </rPh>
    <rPh sb="176" eb="178">
      <t>オスイ</t>
    </rPh>
    <rPh sb="178" eb="180">
      <t>ショリ</t>
    </rPh>
    <rPh sb="180" eb="182">
      <t>ゲンカ</t>
    </rPh>
    <rPh sb="188" eb="189">
      <t>ヨコ</t>
    </rPh>
    <rPh sb="192" eb="194">
      <t>ミコ</t>
    </rPh>
    <rPh sb="197" eb="199">
      <t>イジ</t>
    </rPh>
    <rPh sb="199" eb="202">
      <t>カンリヒ</t>
    </rPh>
    <rPh sb="203" eb="205">
      <t>セツゲン</t>
    </rPh>
    <rPh sb="206" eb="207">
      <t>ゲン</t>
    </rPh>
    <rPh sb="208" eb="209">
      <t>ハカ</t>
    </rPh>
    <rPh sb="213" eb="215">
      <t>シセツ</t>
    </rPh>
    <rPh sb="215" eb="218">
      <t>リヨウリツ</t>
    </rPh>
    <rPh sb="219" eb="221">
      <t>ジンコウ</t>
    </rPh>
    <rPh sb="222" eb="224">
      <t>ゲンショウ</t>
    </rPh>
    <rPh sb="225" eb="227">
      <t>セッスイ</t>
    </rPh>
    <rPh sb="227" eb="229">
      <t>ケイコウ</t>
    </rPh>
    <rPh sb="232" eb="233">
      <t>ヒク</t>
    </rPh>
    <rPh sb="242" eb="245">
      <t>スイセンカ</t>
    </rPh>
    <rPh sb="245" eb="246">
      <t>リツ</t>
    </rPh>
    <rPh sb="247" eb="249">
      <t>シンチク</t>
    </rPh>
    <rPh sb="257" eb="260">
      <t>ゲスイドウ</t>
    </rPh>
    <rPh sb="260" eb="263">
      <t>カニュウシャ</t>
    </rPh>
    <rPh sb="267" eb="270">
      <t>スイセンカ</t>
    </rPh>
    <rPh sb="270" eb="271">
      <t>リツ</t>
    </rPh>
    <rPh sb="272" eb="274">
      <t>ゼンコク</t>
    </rPh>
    <rPh sb="274" eb="276">
      <t>ヘイキン</t>
    </rPh>
    <rPh sb="279" eb="281">
      <t>ドウリツ</t>
    </rPh>
    <rPh sb="287" eb="289">
      <t>リョウキン</t>
    </rPh>
    <rPh sb="289" eb="291">
      <t>カイテイ</t>
    </rPh>
    <rPh sb="297" eb="300">
      <t>ショウヒゼイ</t>
    </rPh>
    <rPh sb="300" eb="302">
      <t>ゾウゼイ</t>
    </rPh>
    <rPh sb="306" eb="309">
      <t>シヨウシャ</t>
    </rPh>
    <rPh sb="310" eb="312">
      <t>フタン</t>
    </rPh>
    <rPh sb="313" eb="314">
      <t>カンガ</t>
    </rPh>
    <rPh sb="317" eb="318">
      <t>チカ</t>
    </rPh>
    <rPh sb="322" eb="324">
      <t>カイテイ</t>
    </rPh>
    <rPh sb="326" eb="328">
      <t>ヨテイ</t>
    </rPh>
    <rPh sb="333" eb="335">
      <t>ケイエイ</t>
    </rPh>
    <rPh sb="335" eb="337">
      <t>ジョウキョウ</t>
    </rPh>
    <rPh sb="338" eb="340">
      <t>コウテン</t>
    </rPh>
    <rPh sb="343" eb="345">
      <t>バアイ</t>
    </rPh>
    <rPh sb="346" eb="348">
      <t>ケントウ</t>
    </rPh>
    <phoneticPr fontId="4"/>
  </si>
  <si>
    <t xml:space="preserve">①収益的収支比率　人口減少、節水傾向により、料金収入の大幅な増は見込めないが未加入者を取り込んでいく。
④企業債残高対事業規模比率　新規投資は終了しており、平成34年度から事業債の完済が始まるので企業債残高は減少していく。。
⑤経費回収率　排水処理に係る費用が料金収入を上回っており、不足分を一般会計繰入金で補っている。電気機械等の点検修繕を計画的に実施し、機器の寿命を延ばす。
⑥汚水処理原価については、横ばいが見込まれ、維持管理費の節減を図る。
⑦施設利用率　近隣処理施設との統廃合を計画する必要がある。
</t>
    <rPh sb="1" eb="4">
      <t>シュウエキテキ</t>
    </rPh>
    <rPh sb="4" eb="6">
      <t>シュウシ</t>
    </rPh>
    <rPh sb="6" eb="8">
      <t>ヒリツ</t>
    </rPh>
    <rPh sb="14" eb="16">
      <t>セッスイ</t>
    </rPh>
    <rPh sb="16" eb="18">
      <t>ケイコウ</t>
    </rPh>
    <rPh sb="22" eb="24">
      <t>リョウキン</t>
    </rPh>
    <rPh sb="24" eb="26">
      <t>シュウニュウ</t>
    </rPh>
    <rPh sb="58" eb="59">
      <t>タイ</t>
    </rPh>
    <rPh sb="59" eb="61">
      <t>ジギョウ</t>
    </rPh>
    <rPh sb="61" eb="63">
      <t>キボ</t>
    </rPh>
    <rPh sb="63" eb="65">
      <t>ヒリツ</t>
    </rPh>
    <rPh sb="66" eb="68">
      <t>シンキ</t>
    </rPh>
    <rPh sb="68" eb="70">
      <t>トウシ</t>
    </rPh>
    <rPh sb="71" eb="73">
      <t>シュウリョウ</t>
    </rPh>
    <rPh sb="78" eb="80">
      <t>ヘイセイ</t>
    </rPh>
    <rPh sb="82" eb="84">
      <t>ネンド</t>
    </rPh>
    <rPh sb="86" eb="89">
      <t>ジギョウサイ</t>
    </rPh>
    <rPh sb="90" eb="92">
      <t>カンサイ</t>
    </rPh>
    <rPh sb="93" eb="94">
      <t>ハジ</t>
    </rPh>
    <rPh sb="104" eb="106">
      <t>ゲンショウ</t>
    </rPh>
    <rPh sb="160" eb="162">
      <t>デンキ</t>
    </rPh>
    <rPh sb="162" eb="164">
      <t>キカイ</t>
    </rPh>
    <rPh sb="164" eb="165">
      <t>トウ</t>
    </rPh>
    <rPh sb="166" eb="168">
      <t>テンケン</t>
    </rPh>
    <rPh sb="168" eb="170">
      <t>シュウゼン</t>
    </rPh>
    <rPh sb="171" eb="174">
      <t>ケイカクテキ</t>
    </rPh>
    <rPh sb="175" eb="177">
      <t>ジッシ</t>
    </rPh>
    <rPh sb="179" eb="181">
      <t>キキ</t>
    </rPh>
    <rPh sb="182" eb="184">
      <t>ジュミョウ</t>
    </rPh>
    <rPh sb="185" eb="186">
      <t>ノ</t>
    </rPh>
    <rPh sb="232" eb="234">
      <t>キンリン</t>
    </rPh>
    <rPh sb="234" eb="236">
      <t>ショリ</t>
    </rPh>
    <rPh sb="236" eb="238">
      <t>シセツ</t>
    </rPh>
    <rPh sb="240" eb="243">
      <t>トウハイゴウ</t>
    </rPh>
    <rPh sb="244" eb="246">
      <t>ケイカク</t>
    </rPh>
    <rPh sb="248" eb="250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</si>
</sst>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0.1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676984"/>
        <c:axId val="133670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0.03</c:v>
                </c:pt>
                <c:pt idx="2">
                  <c:v>0.02</c:v>
                </c:pt>
                <c:pt idx="3">
                  <c:v>0.01</c:v>
                </c:pt>
                <c:pt idx="4">
                  <c:v>2.0499999999999998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676984"/>
        <c:axId val="133670520"/>
      </c:lineChart>
      <c:dateAx>
        <c:axId val="133676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3670520"/>
        <c:crosses val="autoZero"/>
        <c:auto val="1"/>
        <c:lblOffset val="100"/>
        <c:baseTimeUnit val="years"/>
      </c:dateAx>
      <c:valAx>
        <c:axId val="133670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3676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38.28</c:v>
                </c:pt>
                <c:pt idx="1">
                  <c:v>40</c:v>
                </c:pt>
                <c:pt idx="2">
                  <c:v>38.159999999999997</c:v>
                </c:pt>
                <c:pt idx="3">
                  <c:v>37.130000000000003</c:v>
                </c:pt>
                <c:pt idx="4">
                  <c:v>37.700000000000003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601296"/>
        <c:axId val="221921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54.74</c:v>
                </c:pt>
                <c:pt idx="1">
                  <c:v>53.78</c:v>
                </c:pt>
                <c:pt idx="2">
                  <c:v>53.24</c:v>
                </c:pt>
                <c:pt idx="3">
                  <c:v>52.31</c:v>
                </c:pt>
                <c:pt idx="4">
                  <c:v>60.65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601296"/>
        <c:axId val="221921264"/>
      </c:lineChart>
      <c:dateAx>
        <c:axId val="221601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1921264"/>
        <c:crosses val="autoZero"/>
        <c:auto val="1"/>
        <c:lblOffset val="100"/>
        <c:baseTimeUnit val="years"/>
      </c:dateAx>
      <c:valAx>
        <c:axId val="221921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1601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84.18</c:v>
                </c:pt>
                <c:pt idx="1">
                  <c:v>84.46</c:v>
                </c:pt>
                <c:pt idx="2">
                  <c:v>85.18</c:v>
                </c:pt>
                <c:pt idx="3">
                  <c:v>85.03</c:v>
                </c:pt>
                <c:pt idx="4">
                  <c:v>85.9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922440"/>
        <c:axId val="221922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83.88</c:v>
                </c:pt>
                <c:pt idx="1">
                  <c:v>84.06</c:v>
                </c:pt>
                <c:pt idx="2">
                  <c:v>84.07</c:v>
                </c:pt>
                <c:pt idx="3">
                  <c:v>84.32</c:v>
                </c:pt>
                <c:pt idx="4">
                  <c:v>84.58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922440"/>
        <c:axId val="221922832"/>
      </c:lineChart>
      <c:dateAx>
        <c:axId val="221922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1922832"/>
        <c:crosses val="autoZero"/>
        <c:auto val="1"/>
        <c:lblOffset val="100"/>
        <c:baseTimeUnit val="years"/>
      </c:dateAx>
      <c:valAx>
        <c:axId val="221922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1922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43.1</c:v>
                </c:pt>
                <c:pt idx="1">
                  <c:v>41.37</c:v>
                </c:pt>
                <c:pt idx="2">
                  <c:v>39.54</c:v>
                </c:pt>
                <c:pt idx="3">
                  <c:v>41.7</c:v>
                </c:pt>
                <c:pt idx="4">
                  <c:v>39.06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601760"/>
        <c:axId val="221681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601760"/>
        <c:axId val="221681816"/>
      </c:lineChart>
      <c:dateAx>
        <c:axId val="220601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1681816"/>
        <c:crosses val="autoZero"/>
        <c:auto val="1"/>
        <c:lblOffset val="100"/>
        <c:baseTimeUnit val="years"/>
      </c:dateAx>
      <c:valAx>
        <c:axId val="221681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0601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973544"/>
        <c:axId val="221973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973544"/>
        <c:axId val="221973928"/>
      </c:lineChart>
      <c:dateAx>
        <c:axId val="221973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1973928"/>
        <c:crosses val="autoZero"/>
        <c:auto val="1"/>
        <c:lblOffset val="100"/>
        <c:baseTimeUnit val="years"/>
      </c:dateAx>
      <c:valAx>
        <c:axId val="221973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1973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969136"/>
        <c:axId val="219969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969136"/>
        <c:axId val="219969920"/>
      </c:lineChart>
      <c:dateAx>
        <c:axId val="219969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9969920"/>
        <c:crosses val="autoZero"/>
        <c:auto val="1"/>
        <c:lblOffset val="100"/>
        <c:baseTimeUnit val="years"/>
      </c:dateAx>
      <c:valAx>
        <c:axId val="219969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9969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973448"/>
        <c:axId val="219973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973448"/>
        <c:axId val="219973840"/>
      </c:lineChart>
      <c:dateAx>
        <c:axId val="219973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9973840"/>
        <c:crosses val="autoZero"/>
        <c:auto val="1"/>
        <c:lblOffset val="100"/>
        <c:baseTimeUnit val="years"/>
      </c:dateAx>
      <c:valAx>
        <c:axId val="219973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9973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975016"/>
        <c:axId val="219975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975016"/>
        <c:axId val="219975408"/>
      </c:lineChart>
      <c:dateAx>
        <c:axId val="219975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9975408"/>
        <c:crosses val="autoZero"/>
        <c:auto val="1"/>
        <c:lblOffset val="100"/>
        <c:baseTimeUnit val="years"/>
      </c:dateAx>
      <c:valAx>
        <c:axId val="219975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9975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4373.1499999999996</c:v>
                </c:pt>
                <c:pt idx="1">
                  <c:v>4426.21</c:v>
                </c:pt>
                <c:pt idx="2">
                  <c:v>4309.9399999999996</c:v>
                </c:pt>
                <c:pt idx="3">
                  <c:v>4167.8999999999996</c:v>
                </c:pt>
                <c:pt idx="4">
                  <c:v>2267.2600000000002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972664"/>
        <c:axId val="219972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1197.82</c:v>
                </c:pt>
                <c:pt idx="1">
                  <c:v>1126.77</c:v>
                </c:pt>
                <c:pt idx="2">
                  <c:v>1044.8</c:v>
                </c:pt>
                <c:pt idx="3">
                  <c:v>1081.8</c:v>
                </c:pt>
                <c:pt idx="4">
                  <c:v>974.93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972664"/>
        <c:axId val="219972272"/>
      </c:lineChart>
      <c:dateAx>
        <c:axId val="219972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9972272"/>
        <c:crosses val="autoZero"/>
        <c:auto val="1"/>
        <c:lblOffset val="100"/>
        <c:baseTimeUnit val="years"/>
      </c:dateAx>
      <c:valAx>
        <c:axId val="219972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9972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20.81</c:v>
                </c:pt>
                <c:pt idx="1">
                  <c:v>19.940000000000001</c:v>
                </c:pt>
                <c:pt idx="2">
                  <c:v>19.03</c:v>
                </c:pt>
                <c:pt idx="3">
                  <c:v>18.170000000000002</c:v>
                </c:pt>
                <c:pt idx="4">
                  <c:v>21.94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973056"/>
        <c:axId val="221598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51.03</c:v>
                </c:pt>
                <c:pt idx="1">
                  <c:v>50.9</c:v>
                </c:pt>
                <c:pt idx="2">
                  <c:v>50.82</c:v>
                </c:pt>
                <c:pt idx="3">
                  <c:v>52.19</c:v>
                </c:pt>
                <c:pt idx="4">
                  <c:v>55.32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973056"/>
        <c:axId val="221598552"/>
      </c:lineChart>
      <c:dateAx>
        <c:axId val="219973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1598552"/>
        <c:crosses val="autoZero"/>
        <c:auto val="1"/>
        <c:lblOffset val="100"/>
        <c:baseTimeUnit val="years"/>
      </c:dateAx>
      <c:valAx>
        <c:axId val="221598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9973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790.18</c:v>
                </c:pt>
                <c:pt idx="1">
                  <c:v>760.13</c:v>
                </c:pt>
                <c:pt idx="2">
                  <c:v>820.75</c:v>
                </c:pt>
                <c:pt idx="3">
                  <c:v>880.05</c:v>
                </c:pt>
                <c:pt idx="4">
                  <c:v>821.39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599728"/>
        <c:axId val="221600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289.60000000000002</c:v>
                </c:pt>
                <c:pt idx="1">
                  <c:v>293.27</c:v>
                </c:pt>
                <c:pt idx="2">
                  <c:v>300.52</c:v>
                </c:pt>
                <c:pt idx="3">
                  <c:v>296.14</c:v>
                </c:pt>
                <c:pt idx="4">
                  <c:v>283.17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599728"/>
        <c:axId val="221600120"/>
      </c:lineChart>
      <c:dateAx>
        <c:axId val="221599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1600120"/>
        <c:crosses val="autoZero"/>
        <c:auto val="1"/>
        <c:lblOffset val="100"/>
        <c:baseTimeUnit val="years"/>
      </c:dateAx>
      <c:valAx>
        <c:axId val="221600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1599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【914.53】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【276.78】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/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43" t="str">
        <f>データ!H6</f>
        <v>青森県　平内町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4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農業集落排水</v>
      </c>
      <c r="Q8" s="48"/>
      <c r="R8" s="48"/>
      <c r="S8" s="48"/>
      <c r="T8" s="48"/>
      <c r="U8" s="48"/>
      <c r="V8" s="48"/>
      <c r="W8" s="48" t="str">
        <f>データ!L6</f>
        <v>F2</v>
      </c>
      <c r="X8" s="48"/>
      <c r="Y8" s="48"/>
      <c r="Z8" s="48"/>
      <c r="AA8" s="48"/>
      <c r="AB8" s="48"/>
      <c r="AC8" s="48"/>
      <c r="AD8" s="49" t="s">
        <v>122</v>
      </c>
      <c r="AE8" s="49"/>
      <c r="AF8" s="49"/>
      <c r="AG8" s="49"/>
      <c r="AH8" s="49"/>
      <c r="AI8" s="49"/>
      <c r="AJ8" s="49"/>
      <c r="AK8" s="4"/>
      <c r="AL8" s="50">
        <f>データ!S6</f>
        <v>11468</v>
      </c>
      <c r="AM8" s="50"/>
      <c r="AN8" s="50"/>
      <c r="AO8" s="50"/>
      <c r="AP8" s="50"/>
      <c r="AQ8" s="50"/>
      <c r="AR8" s="50"/>
      <c r="AS8" s="50"/>
      <c r="AT8" s="45">
        <f>データ!T6</f>
        <v>217.08</v>
      </c>
      <c r="AU8" s="45"/>
      <c r="AV8" s="45"/>
      <c r="AW8" s="45"/>
      <c r="AX8" s="45"/>
      <c r="AY8" s="45"/>
      <c r="AZ8" s="45"/>
      <c r="BA8" s="45"/>
      <c r="BB8" s="45">
        <f>データ!U6</f>
        <v>52.83</v>
      </c>
      <c r="BC8" s="45"/>
      <c r="BD8" s="45"/>
      <c r="BE8" s="45"/>
      <c r="BF8" s="45"/>
      <c r="BG8" s="45"/>
      <c r="BH8" s="45"/>
      <c r="BI8" s="45"/>
      <c r="BJ8" s="4"/>
      <c r="BK8" s="4"/>
      <c r="BL8" s="46" t="s">
        <v>10</v>
      </c>
      <c r="BM8" s="47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4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4"/>
      <c r="BK9" s="4"/>
      <c r="BL9" s="51" t="s">
        <v>20</v>
      </c>
      <c r="BM9" s="52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15.18</v>
      </c>
      <c r="Q10" s="45"/>
      <c r="R10" s="45"/>
      <c r="S10" s="45"/>
      <c r="T10" s="45"/>
      <c r="U10" s="45"/>
      <c r="V10" s="45"/>
      <c r="W10" s="45">
        <f>データ!Q6</f>
        <v>100</v>
      </c>
      <c r="X10" s="45"/>
      <c r="Y10" s="45"/>
      <c r="Z10" s="45"/>
      <c r="AA10" s="45"/>
      <c r="AB10" s="45"/>
      <c r="AC10" s="45"/>
      <c r="AD10" s="50">
        <f>データ!R6</f>
        <v>2980</v>
      </c>
      <c r="AE10" s="50"/>
      <c r="AF10" s="50"/>
      <c r="AG10" s="50"/>
      <c r="AH10" s="50"/>
      <c r="AI10" s="50"/>
      <c r="AJ10" s="50"/>
      <c r="AK10" s="2"/>
      <c r="AL10" s="50">
        <f>データ!V6</f>
        <v>1731</v>
      </c>
      <c r="AM10" s="50"/>
      <c r="AN10" s="50"/>
      <c r="AO10" s="50"/>
      <c r="AP10" s="50"/>
      <c r="AQ10" s="50"/>
      <c r="AR10" s="50"/>
      <c r="AS10" s="50"/>
      <c r="AT10" s="45">
        <f>データ!W6</f>
        <v>1.57</v>
      </c>
      <c r="AU10" s="45"/>
      <c r="AV10" s="45"/>
      <c r="AW10" s="45"/>
      <c r="AX10" s="45"/>
      <c r="AY10" s="45"/>
      <c r="AZ10" s="45"/>
      <c r="BA10" s="45"/>
      <c r="BB10" s="45">
        <f>データ!X6</f>
        <v>1102.55</v>
      </c>
      <c r="BC10" s="45"/>
      <c r="BD10" s="45"/>
      <c r="BE10" s="45"/>
      <c r="BF10" s="45"/>
      <c r="BG10" s="45"/>
      <c r="BH10" s="45"/>
      <c r="BI10" s="45"/>
      <c r="BJ10" s="2"/>
      <c r="BK10" s="2"/>
      <c r="BL10" s="53" t="s">
        <v>22</v>
      </c>
      <c r="BM10" s="54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69" t="s">
        <v>124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 x14ac:dyDescent="0.15">
      <c r="A34" s="2"/>
      <c r="B34" s="17"/>
      <c r="C34" s="75" t="s">
        <v>27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20"/>
      <c r="R34" s="75" t="s">
        <v>28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20"/>
      <c r="AG34" s="75" t="s">
        <v>29</v>
      </c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20"/>
      <c r="AV34" s="75" t="s">
        <v>30</v>
      </c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19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 x14ac:dyDescent="0.15">
      <c r="A35" s="2"/>
      <c r="B35" s="17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20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20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20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19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3" t="s">
        <v>31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69" t="s">
        <v>123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 x14ac:dyDescent="0.15">
      <c r="A56" s="2"/>
      <c r="B56" s="17"/>
      <c r="C56" s="75" t="s">
        <v>32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20"/>
      <c r="R56" s="75" t="s">
        <v>33</v>
      </c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20"/>
      <c r="AG56" s="75" t="s">
        <v>34</v>
      </c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20"/>
      <c r="AV56" s="75" t="s">
        <v>35</v>
      </c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19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 x14ac:dyDescent="0.15">
      <c r="A57" s="2"/>
      <c r="B57" s="17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20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20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20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19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 x14ac:dyDescent="0.15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3" t="s">
        <v>37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69" t="s">
        <v>125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 x14ac:dyDescent="0.15">
      <c r="A79" s="2"/>
      <c r="B79" s="17"/>
      <c r="C79" s="75" t="s">
        <v>38</v>
      </c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20"/>
      <c r="V79" s="20"/>
      <c r="W79" s="75" t="s">
        <v>39</v>
      </c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20"/>
      <c r="AP79" s="20"/>
      <c r="AQ79" s="75" t="s">
        <v>40</v>
      </c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18"/>
      <c r="BJ79" s="19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 x14ac:dyDescent="0.15">
      <c r="A80" s="2"/>
      <c r="B80" s="17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20"/>
      <c r="V80" s="20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20"/>
      <c r="AP80" s="20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18"/>
      <c r="BJ80" s="19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【914.53】</v>
      </c>
      <c r="I86" s="26" t="str">
        <f>データ!CA6</f>
        <v>【55.73】</v>
      </c>
      <c r="J86" s="26" t="str">
        <f>データ!CL6</f>
        <v>【276.78】</v>
      </c>
      <c r="K86" s="26" t="str">
        <f>データ!CW6</f>
        <v>【59.15】</v>
      </c>
      <c r="L86" s="26" t="str">
        <f>データ!DH6</f>
        <v>【85.01】</v>
      </c>
      <c r="M86" s="26" t="s">
        <v>56</v>
      </c>
      <c r="N86" s="26" t="s">
        <v>56</v>
      </c>
      <c r="O86" s="26" t="str">
        <f>データ!EO6</f>
        <v>【1.58】</v>
      </c>
    </row>
  </sheetData>
  <sheetProtection password="B319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5" x14ac:dyDescent="0.15">
      <c r="A1" s="3" t="s">
        <v>57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58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59</v>
      </c>
      <c r="B3" s="29" t="s">
        <v>60</v>
      </c>
      <c r="C3" s="29" t="s">
        <v>61</v>
      </c>
      <c r="D3" s="29" t="s">
        <v>62</v>
      </c>
      <c r="E3" s="29" t="s">
        <v>63</v>
      </c>
      <c r="F3" s="29" t="s">
        <v>64</v>
      </c>
      <c r="G3" s="29" t="s">
        <v>65</v>
      </c>
      <c r="H3" s="77" t="s">
        <v>66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67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69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70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71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72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73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74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75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76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77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78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79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80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81</v>
      </c>
      <c r="B5" s="31"/>
      <c r="C5" s="31"/>
      <c r="D5" s="31"/>
      <c r="E5" s="31"/>
      <c r="F5" s="31"/>
      <c r="G5" s="31"/>
      <c r="H5" s="32" t="s">
        <v>82</v>
      </c>
      <c r="I5" s="32" t="s">
        <v>83</v>
      </c>
      <c r="J5" s="32" t="s">
        <v>84</v>
      </c>
      <c r="K5" s="32" t="s">
        <v>85</v>
      </c>
      <c r="L5" s="32" t="s">
        <v>86</v>
      </c>
      <c r="M5" s="32" t="s">
        <v>5</v>
      </c>
      <c r="N5" s="32" t="s">
        <v>87</v>
      </c>
      <c r="O5" s="32" t="s">
        <v>88</v>
      </c>
      <c r="P5" s="32" t="s">
        <v>89</v>
      </c>
      <c r="Q5" s="32" t="s">
        <v>90</v>
      </c>
      <c r="R5" s="32" t="s">
        <v>91</v>
      </c>
      <c r="S5" s="32" t="s">
        <v>92</v>
      </c>
      <c r="T5" s="32" t="s">
        <v>93</v>
      </c>
      <c r="U5" s="32" t="s">
        <v>94</v>
      </c>
      <c r="V5" s="32" t="s">
        <v>95</v>
      </c>
      <c r="W5" s="32" t="s">
        <v>96</v>
      </c>
      <c r="X5" s="32" t="s">
        <v>97</v>
      </c>
      <c r="Y5" s="32" t="s">
        <v>98</v>
      </c>
      <c r="Z5" s="32" t="s">
        <v>99</v>
      </c>
      <c r="AA5" s="32" t="s">
        <v>100</v>
      </c>
      <c r="AB5" s="32" t="s">
        <v>101</v>
      </c>
      <c r="AC5" s="32" t="s">
        <v>102</v>
      </c>
      <c r="AD5" s="32" t="s">
        <v>103</v>
      </c>
      <c r="AE5" s="32" t="s">
        <v>104</v>
      </c>
      <c r="AF5" s="32" t="s">
        <v>105</v>
      </c>
      <c r="AG5" s="32" t="s">
        <v>106</v>
      </c>
      <c r="AH5" s="32" t="s">
        <v>107</v>
      </c>
      <c r="AI5" s="32" t="s">
        <v>43</v>
      </c>
      <c r="AJ5" s="32" t="s">
        <v>98</v>
      </c>
      <c r="AK5" s="32" t="s">
        <v>99</v>
      </c>
      <c r="AL5" s="32" t="s">
        <v>100</v>
      </c>
      <c r="AM5" s="32" t="s">
        <v>101</v>
      </c>
      <c r="AN5" s="32" t="s">
        <v>102</v>
      </c>
      <c r="AO5" s="32" t="s">
        <v>103</v>
      </c>
      <c r="AP5" s="32" t="s">
        <v>104</v>
      </c>
      <c r="AQ5" s="32" t="s">
        <v>105</v>
      </c>
      <c r="AR5" s="32" t="s">
        <v>106</v>
      </c>
      <c r="AS5" s="32" t="s">
        <v>107</v>
      </c>
      <c r="AT5" s="32" t="s">
        <v>108</v>
      </c>
      <c r="AU5" s="32" t="s">
        <v>98</v>
      </c>
      <c r="AV5" s="32" t="s">
        <v>99</v>
      </c>
      <c r="AW5" s="32" t="s">
        <v>100</v>
      </c>
      <c r="AX5" s="32" t="s">
        <v>101</v>
      </c>
      <c r="AY5" s="32" t="s">
        <v>102</v>
      </c>
      <c r="AZ5" s="32" t="s">
        <v>103</v>
      </c>
      <c r="BA5" s="32" t="s">
        <v>104</v>
      </c>
      <c r="BB5" s="32" t="s">
        <v>105</v>
      </c>
      <c r="BC5" s="32" t="s">
        <v>106</v>
      </c>
      <c r="BD5" s="32" t="s">
        <v>107</v>
      </c>
      <c r="BE5" s="32" t="s">
        <v>108</v>
      </c>
      <c r="BF5" s="32" t="s">
        <v>98</v>
      </c>
      <c r="BG5" s="32" t="s">
        <v>99</v>
      </c>
      <c r="BH5" s="32" t="s">
        <v>100</v>
      </c>
      <c r="BI5" s="32" t="s">
        <v>101</v>
      </c>
      <c r="BJ5" s="32" t="s">
        <v>102</v>
      </c>
      <c r="BK5" s="32" t="s">
        <v>103</v>
      </c>
      <c r="BL5" s="32" t="s">
        <v>104</v>
      </c>
      <c r="BM5" s="32" t="s">
        <v>105</v>
      </c>
      <c r="BN5" s="32" t="s">
        <v>106</v>
      </c>
      <c r="BO5" s="32" t="s">
        <v>107</v>
      </c>
      <c r="BP5" s="32" t="s">
        <v>108</v>
      </c>
      <c r="BQ5" s="32" t="s">
        <v>98</v>
      </c>
      <c r="BR5" s="32" t="s">
        <v>99</v>
      </c>
      <c r="BS5" s="32" t="s">
        <v>100</v>
      </c>
      <c r="BT5" s="32" t="s">
        <v>101</v>
      </c>
      <c r="BU5" s="32" t="s">
        <v>102</v>
      </c>
      <c r="BV5" s="32" t="s">
        <v>103</v>
      </c>
      <c r="BW5" s="32" t="s">
        <v>104</v>
      </c>
      <c r="BX5" s="32" t="s">
        <v>105</v>
      </c>
      <c r="BY5" s="32" t="s">
        <v>106</v>
      </c>
      <c r="BZ5" s="32" t="s">
        <v>107</v>
      </c>
      <c r="CA5" s="32" t="s">
        <v>108</v>
      </c>
      <c r="CB5" s="32" t="s">
        <v>98</v>
      </c>
      <c r="CC5" s="32" t="s">
        <v>99</v>
      </c>
      <c r="CD5" s="32" t="s">
        <v>100</v>
      </c>
      <c r="CE5" s="32" t="s">
        <v>101</v>
      </c>
      <c r="CF5" s="32" t="s">
        <v>102</v>
      </c>
      <c r="CG5" s="32" t="s">
        <v>103</v>
      </c>
      <c r="CH5" s="32" t="s">
        <v>104</v>
      </c>
      <c r="CI5" s="32" t="s">
        <v>105</v>
      </c>
      <c r="CJ5" s="32" t="s">
        <v>106</v>
      </c>
      <c r="CK5" s="32" t="s">
        <v>107</v>
      </c>
      <c r="CL5" s="32" t="s">
        <v>108</v>
      </c>
      <c r="CM5" s="32" t="s">
        <v>98</v>
      </c>
      <c r="CN5" s="32" t="s">
        <v>99</v>
      </c>
      <c r="CO5" s="32" t="s">
        <v>100</v>
      </c>
      <c r="CP5" s="32" t="s">
        <v>101</v>
      </c>
      <c r="CQ5" s="32" t="s">
        <v>102</v>
      </c>
      <c r="CR5" s="32" t="s">
        <v>103</v>
      </c>
      <c r="CS5" s="32" t="s">
        <v>104</v>
      </c>
      <c r="CT5" s="32" t="s">
        <v>105</v>
      </c>
      <c r="CU5" s="32" t="s">
        <v>106</v>
      </c>
      <c r="CV5" s="32" t="s">
        <v>107</v>
      </c>
      <c r="CW5" s="32" t="s">
        <v>108</v>
      </c>
      <c r="CX5" s="32" t="s">
        <v>98</v>
      </c>
      <c r="CY5" s="32" t="s">
        <v>99</v>
      </c>
      <c r="CZ5" s="32" t="s">
        <v>100</v>
      </c>
      <c r="DA5" s="32" t="s">
        <v>101</v>
      </c>
      <c r="DB5" s="32" t="s">
        <v>102</v>
      </c>
      <c r="DC5" s="32" t="s">
        <v>103</v>
      </c>
      <c r="DD5" s="32" t="s">
        <v>104</v>
      </c>
      <c r="DE5" s="32" t="s">
        <v>105</v>
      </c>
      <c r="DF5" s="32" t="s">
        <v>106</v>
      </c>
      <c r="DG5" s="32" t="s">
        <v>107</v>
      </c>
      <c r="DH5" s="32" t="s">
        <v>108</v>
      </c>
      <c r="DI5" s="32" t="s">
        <v>98</v>
      </c>
      <c r="DJ5" s="32" t="s">
        <v>99</v>
      </c>
      <c r="DK5" s="32" t="s">
        <v>100</v>
      </c>
      <c r="DL5" s="32" t="s">
        <v>101</v>
      </c>
      <c r="DM5" s="32" t="s">
        <v>102</v>
      </c>
      <c r="DN5" s="32" t="s">
        <v>103</v>
      </c>
      <c r="DO5" s="32" t="s">
        <v>104</v>
      </c>
      <c r="DP5" s="32" t="s">
        <v>105</v>
      </c>
      <c r="DQ5" s="32" t="s">
        <v>106</v>
      </c>
      <c r="DR5" s="32" t="s">
        <v>107</v>
      </c>
      <c r="DS5" s="32" t="s">
        <v>108</v>
      </c>
      <c r="DT5" s="32" t="s">
        <v>98</v>
      </c>
      <c r="DU5" s="32" t="s">
        <v>99</v>
      </c>
      <c r="DV5" s="32" t="s">
        <v>100</v>
      </c>
      <c r="DW5" s="32" t="s">
        <v>101</v>
      </c>
      <c r="DX5" s="32" t="s">
        <v>102</v>
      </c>
      <c r="DY5" s="32" t="s">
        <v>103</v>
      </c>
      <c r="DZ5" s="32" t="s">
        <v>104</v>
      </c>
      <c r="EA5" s="32" t="s">
        <v>105</v>
      </c>
      <c r="EB5" s="32" t="s">
        <v>106</v>
      </c>
      <c r="EC5" s="32" t="s">
        <v>107</v>
      </c>
      <c r="ED5" s="32" t="s">
        <v>108</v>
      </c>
      <c r="EE5" s="32" t="s">
        <v>98</v>
      </c>
      <c r="EF5" s="32" t="s">
        <v>99</v>
      </c>
      <c r="EG5" s="32" t="s">
        <v>100</v>
      </c>
      <c r="EH5" s="32" t="s">
        <v>101</v>
      </c>
      <c r="EI5" s="32" t="s">
        <v>102</v>
      </c>
      <c r="EJ5" s="32" t="s">
        <v>103</v>
      </c>
      <c r="EK5" s="32" t="s">
        <v>104</v>
      </c>
      <c r="EL5" s="32" t="s">
        <v>105</v>
      </c>
      <c r="EM5" s="32" t="s">
        <v>106</v>
      </c>
      <c r="EN5" s="32" t="s">
        <v>107</v>
      </c>
      <c r="EO5" s="32" t="s">
        <v>108</v>
      </c>
    </row>
    <row r="6" spans="1:145" s="36" customFormat="1" x14ac:dyDescent="0.15">
      <c r="A6" s="28" t="s">
        <v>109</v>
      </c>
      <c r="B6" s="33">
        <f>B7</f>
        <v>2016</v>
      </c>
      <c r="C6" s="33">
        <f t="shared" ref="C6:X6" si="3">C7</f>
        <v>23019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青森県　平内町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15.18</v>
      </c>
      <c r="Q6" s="34">
        <f t="shared" si="3"/>
        <v>100</v>
      </c>
      <c r="R6" s="34">
        <f t="shared" si="3"/>
        <v>2980</v>
      </c>
      <c r="S6" s="34">
        <f t="shared" si="3"/>
        <v>11468</v>
      </c>
      <c r="T6" s="34">
        <f t="shared" si="3"/>
        <v>217.08</v>
      </c>
      <c r="U6" s="34">
        <f t="shared" si="3"/>
        <v>52.83</v>
      </c>
      <c r="V6" s="34">
        <f t="shared" si="3"/>
        <v>1731</v>
      </c>
      <c r="W6" s="34">
        <f t="shared" si="3"/>
        <v>1.57</v>
      </c>
      <c r="X6" s="34">
        <f t="shared" si="3"/>
        <v>1102.55</v>
      </c>
      <c r="Y6" s="35">
        <f>IF(Y7="",NA(),Y7)</f>
        <v>43.1</v>
      </c>
      <c r="Z6" s="35">
        <f t="shared" ref="Z6:AH6" si="4">IF(Z7="",NA(),Z7)</f>
        <v>41.37</v>
      </c>
      <c r="AA6" s="35">
        <f t="shared" si="4"/>
        <v>39.54</v>
      </c>
      <c r="AB6" s="35">
        <f t="shared" si="4"/>
        <v>41.7</v>
      </c>
      <c r="AC6" s="35">
        <f t="shared" si="4"/>
        <v>39.06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4373.1499999999996</v>
      </c>
      <c r="BG6" s="35">
        <f t="shared" ref="BG6:BO6" si="7">IF(BG7="",NA(),BG7)</f>
        <v>4426.21</v>
      </c>
      <c r="BH6" s="35">
        <f t="shared" si="7"/>
        <v>4309.9399999999996</v>
      </c>
      <c r="BI6" s="35">
        <f t="shared" si="7"/>
        <v>4167.8999999999996</v>
      </c>
      <c r="BJ6" s="35">
        <f t="shared" si="7"/>
        <v>2267.2600000000002</v>
      </c>
      <c r="BK6" s="35">
        <f t="shared" si="7"/>
        <v>1197.82</v>
      </c>
      <c r="BL6" s="35">
        <f t="shared" si="7"/>
        <v>1126.77</v>
      </c>
      <c r="BM6" s="35">
        <f t="shared" si="7"/>
        <v>1044.8</v>
      </c>
      <c r="BN6" s="35">
        <f t="shared" si="7"/>
        <v>1081.8</v>
      </c>
      <c r="BO6" s="35">
        <f t="shared" si="7"/>
        <v>974.93</v>
      </c>
      <c r="BP6" s="34" t="str">
        <f>IF(BP7="","",IF(BP7="-","【-】","【"&amp;SUBSTITUTE(TEXT(BP7,"#,##0.00"),"-","△")&amp;"】"))</f>
        <v>【914.53】</v>
      </c>
      <c r="BQ6" s="35">
        <f>IF(BQ7="",NA(),BQ7)</f>
        <v>20.81</v>
      </c>
      <c r="BR6" s="35">
        <f t="shared" ref="BR6:BZ6" si="8">IF(BR7="",NA(),BR7)</f>
        <v>19.940000000000001</v>
      </c>
      <c r="BS6" s="35">
        <f t="shared" si="8"/>
        <v>19.03</v>
      </c>
      <c r="BT6" s="35">
        <f t="shared" si="8"/>
        <v>18.170000000000002</v>
      </c>
      <c r="BU6" s="35">
        <f t="shared" si="8"/>
        <v>21.94</v>
      </c>
      <c r="BV6" s="35">
        <f t="shared" si="8"/>
        <v>51.03</v>
      </c>
      <c r="BW6" s="35">
        <f t="shared" si="8"/>
        <v>50.9</v>
      </c>
      <c r="BX6" s="35">
        <f t="shared" si="8"/>
        <v>50.82</v>
      </c>
      <c r="BY6" s="35">
        <f t="shared" si="8"/>
        <v>52.19</v>
      </c>
      <c r="BZ6" s="35">
        <f t="shared" si="8"/>
        <v>55.32</v>
      </c>
      <c r="CA6" s="34" t="str">
        <f>IF(CA7="","",IF(CA7="-","【-】","【"&amp;SUBSTITUTE(TEXT(CA7,"#,##0.00"),"-","△")&amp;"】"))</f>
        <v>【55.73】</v>
      </c>
      <c r="CB6" s="35">
        <f>IF(CB7="",NA(),CB7)</f>
        <v>790.18</v>
      </c>
      <c r="CC6" s="35">
        <f t="shared" ref="CC6:CK6" si="9">IF(CC7="",NA(),CC7)</f>
        <v>760.13</v>
      </c>
      <c r="CD6" s="35">
        <f t="shared" si="9"/>
        <v>820.75</v>
      </c>
      <c r="CE6" s="35">
        <f t="shared" si="9"/>
        <v>880.05</v>
      </c>
      <c r="CF6" s="35">
        <f t="shared" si="9"/>
        <v>821.39</v>
      </c>
      <c r="CG6" s="35">
        <f t="shared" si="9"/>
        <v>289.60000000000002</v>
      </c>
      <c r="CH6" s="35">
        <f t="shared" si="9"/>
        <v>293.27</v>
      </c>
      <c r="CI6" s="35">
        <f t="shared" si="9"/>
        <v>300.52</v>
      </c>
      <c r="CJ6" s="35">
        <f t="shared" si="9"/>
        <v>296.14</v>
      </c>
      <c r="CK6" s="35">
        <f t="shared" si="9"/>
        <v>283.17</v>
      </c>
      <c r="CL6" s="34" t="str">
        <f>IF(CL7="","",IF(CL7="-","【-】","【"&amp;SUBSTITUTE(TEXT(CL7,"#,##0.00"),"-","△")&amp;"】"))</f>
        <v>【276.78】</v>
      </c>
      <c r="CM6" s="35">
        <f>IF(CM7="",NA(),CM7)</f>
        <v>38.28</v>
      </c>
      <c r="CN6" s="35">
        <f t="shared" ref="CN6:CV6" si="10">IF(CN7="",NA(),CN7)</f>
        <v>40</v>
      </c>
      <c r="CO6" s="35">
        <f t="shared" si="10"/>
        <v>38.159999999999997</v>
      </c>
      <c r="CP6" s="35">
        <f t="shared" si="10"/>
        <v>37.130000000000003</v>
      </c>
      <c r="CQ6" s="35">
        <f t="shared" si="10"/>
        <v>37.700000000000003</v>
      </c>
      <c r="CR6" s="35">
        <f t="shared" si="10"/>
        <v>54.74</v>
      </c>
      <c r="CS6" s="35">
        <f t="shared" si="10"/>
        <v>53.78</v>
      </c>
      <c r="CT6" s="35">
        <f t="shared" si="10"/>
        <v>53.24</v>
      </c>
      <c r="CU6" s="35">
        <f t="shared" si="10"/>
        <v>52.31</v>
      </c>
      <c r="CV6" s="35">
        <f t="shared" si="10"/>
        <v>60.65</v>
      </c>
      <c r="CW6" s="34" t="str">
        <f>IF(CW7="","",IF(CW7="-","【-】","【"&amp;SUBSTITUTE(TEXT(CW7,"#,##0.00"),"-","△")&amp;"】"))</f>
        <v>【59.15】</v>
      </c>
      <c r="CX6" s="35">
        <f>IF(CX7="",NA(),CX7)</f>
        <v>84.18</v>
      </c>
      <c r="CY6" s="35">
        <f t="shared" ref="CY6:DG6" si="11">IF(CY7="",NA(),CY7)</f>
        <v>84.46</v>
      </c>
      <c r="CZ6" s="35">
        <f t="shared" si="11"/>
        <v>85.18</v>
      </c>
      <c r="DA6" s="35">
        <f t="shared" si="11"/>
        <v>85.03</v>
      </c>
      <c r="DB6" s="35">
        <f t="shared" si="11"/>
        <v>85.9</v>
      </c>
      <c r="DC6" s="35">
        <f t="shared" si="11"/>
        <v>83.88</v>
      </c>
      <c r="DD6" s="35">
        <f t="shared" si="11"/>
        <v>84.06</v>
      </c>
      <c r="DE6" s="35">
        <f t="shared" si="11"/>
        <v>84.07</v>
      </c>
      <c r="DF6" s="35">
        <f t="shared" si="11"/>
        <v>84.32</v>
      </c>
      <c r="DG6" s="35">
        <f t="shared" si="11"/>
        <v>84.58</v>
      </c>
      <c r="DH6" s="34" t="str">
        <f>IF(DH7="","",IF(DH7="-","【-】","【"&amp;SUBSTITUTE(TEXT(DH7,"#,##0.00"),"-","△")&amp;"】"))</f>
        <v>【85.01】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5">
        <f t="shared" si="14"/>
        <v>0.1</v>
      </c>
      <c r="EI6" s="34">
        <f t="shared" si="14"/>
        <v>0</v>
      </c>
      <c r="EJ6" s="35">
        <f t="shared" si="14"/>
        <v>0.04</v>
      </c>
      <c r="EK6" s="35">
        <f t="shared" si="14"/>
        <v>0.03</v>
      </c>
      <c r="EL6" s="35">
        <f t="shared" si="14"/>
        <v>0.02</v>
      </c>
      <c r="EM6" s="35">
        <f t="shared" si="14"/>
        <v>0.01</v>
      </c>
      <c r="EN6" s="35">
        <f t="shared" si="14"/>
        <v>2.0499999999999998</v>
      </c>
      <c r="EO6" s="34" t="str">
        <f>IF(EO7="","",IF(EO7="-","【-】","【"&amp;SUBSTITUTE(TEXT(EO7,"#,##0.00"),"-","△")&amp;"】"))</f>
        <v>【1.58】</v>
      </c>
    </row>
    <row r="7" spans="1:145" s="36" customFormat="1" x14ac:dyDescent="0.15">
      <c r="A7" s="28"/>
      <c r="B7" s="37">
        <v>2016</v>
      </c>
      <c r="C7" s="37">
        <v>23019</v>
      </c>
      <c r="D7" s="37">
        <v>47</v>
      </c>
      <c r="E7" s="37">
        <v>17</v>
      </c>
      <c r="F7" s="37">
        <v>5</v>
      </c>
      <c r="G7" s="37">
        <v>0</v>
      </c>
      <c r="H7" s="37" t="s">
        <v>110</v>
      </c>
      <c r="I7" s="37" t="s">
        <v>111</v>
      </c>
      <c r="J7" s="37" t="s">
        <v>112</v>
      </c>
      <c r="K7" s="37" t="s">
        <v>113</v>
      </c>
      <c r="L7" s="37" t="s">
        <v>114</v>
      </c>
      <c r="M7" s="37"/>
      <c r="N7" s="38" t="s">
        <v>115</v>
      </c>
      <c r="O7" s="38" t="s">
        <v>116</v>
      </c>
      <c r="P7" s="38">
        <v>15.18</v>
      </c>
      <c r="Q7" s="38">
        <v>100</v>
      </c>
      <c r="R7" s="38">
        <v>2980</v>
      </c>
      <c r="S7" s="38">
        <v>11468</v>
      </c>
      <c r="T7" s="38">
        <v>217.08</v>
      </c>
      <c r="U7" s="38">
        <v>52.83</v>
      </c>
      <c r="V7" s="38">
        <v>1731</v>
      </c>
      <c r="W7" s="38">
        <v>1.57</v>
      </c>
      <c r="X7" s="38">
        <v>1102.55</v>
      </c>
      <c r="Y7" s="38">
        <v>43.1</v>
      </c>
      <c r="Z7" s="38">
        <v>41.37</v>
      </c>
      <c r="AA7" s="38">
        <v>39.54</v>
      </c>
      <c r="AB7" s="38">
        <v>41.7</v>
      </c>
      <c r="AC7" s="38">
        <v>39.06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4373.1499999999996</v>
      </c>
      <c r="BG7" s="38">
        <v>4426.21</v>
      </c>
      <c r="BH7" s="38">
        <v>4309.9399999999996</v>
      </c>
      <c r="BI7" s="38">
        <v>4167.8999999999996</v>
      </c>
      <c r="BJ7" s="38">
        <v>2267.2600000000002</v>
      </c>
      <c r="BK7" s="38">
        <v>1197.82</v>
      </c>
      <c r="BL7" s="38">
        <v>1126.77</v>
      </c>
      <c r="BM7" s="38">
        <v>1044.8</v>
      </c>
      <c r="BN7" s="38">
        <v>1081.8</v>
      </c>
      <c r="BO7" s="38">
        <v>974.93</v>
      </c>
      <c r="BP7" s="38">
        <v>914.53</v>
      </c>
      <c r="BQ7" s="38">
        <v>20.81</v>
      </c>
      <c r="BR7" s="38">
        <v>19.940000000000001</v>
      </c>
      <c r="BS7" s="38">
        <v>19.03</v>
      </c>
      <c r="BT7" s="38">
        <v>18.170000000000002</v>
      </c>
      <c r="BU7" s="38">
        <v>21.94</v>
      </c>
      <c r="BV7" s="38">
        <v>51.03</v>
      </c>
      <c r="BW7" s="38">
        <v>50.9</v>
      </c>
      <c r="BX7" s="38">
        <v>50.82</v>
      </c>
      <c r="BY7" s="38">
        <v>52.19</v>
      </c>
      <c r="BZ7" s="38">
        <v>55.32</v>
      </c>
      <c r="CA7" s="38">
        <v>55.73</v>
      </c>
      <c r="CB7" s="38">
        <v>790.18</v>
      </c>
      <c r="CC7" s="38">
        <v>760.13</v>
      </c>
      <c r="CD7" s="38">
        <v>820.75</v>
      </c>
      <c r="CE7" s="38">
        <v>880.05</v>
      </c>
      <c r="CF7" s="38">
        <v>821.39</v>
      </c>
      <c r="CG7" s="38">
        <v>289.60000000000002</v>
      </c>
      <c r="CH7" s="38">
        <v>293.27</v>
      </c>
      <c r="CI7" s="38">
        <v>300.52</v>
      </c>
      <c r="CJ7" s="38">
        <v>296.14</v>
      </c>
      <c r="CK7" s="38">
        <v>283.17</v>
      </c>
      <c r="CL7" s="38">
        <v>276.77999999999997</v>
      </c>
      <c r="CM7" s="38">
        <v>38.28</v>
      </c>
      <c r="CN7" s="38">
        <v>40</v>
      </c>
      <c r="CO7" s="38">
        <v>38.159999999999997</v>
      </c>
      <c r="CP7" s="38">
        <v>37.130000000000003</v>
      </c>
      <c r="CQ7" s="38">
        <v>37.700000000000003</v>
      </c>
      <c r="CR7" s="38">
        <v>54.74</v>
      </c>
      <c r="CS7" s="38">
        <v>53.78</v>
      </c>
      <c r="CT7" s="38">
        <v>53.24</v>
      </c>
      <c r="CU7" s="38">
        <v>52.31</v>
      </c>
      <c r="CV7" s="38">
        <v>60.65</v>
      </c>
      <c r="CW7" s="38">
        <v>59.15</v>
      </c>
      <c r="CX7" s="38">
        <v>84.18</v>
      </c>
      <c r="CY7" s="38">
        <v>84.46</v>
      </c>
      <c r="CZ7" s="38">
        <v>85.18</v>
      </c>
      <c r="DA7" s="38">
        <v>85.03</v>
      </c>
      <c r="DB7" s="38">
        <v>85.9</v>
      </c>
      <c r="DC7" s="38">
        <v>83.88</v>
      </c>
      <c r="DD7" s="38">
        <v>84.06</v>
      </c>
      <c r="DE7" s="38">
        <v>84.07</v>
      </c>
      <c r="DF7" s="38">
        <v>84.32</v>
      </c>
      <c r="DG7" s="38">
        <v>84.58</v>
      </c>
      <c r="DH7" s="38">
        <v>85.01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0.1</v>
      </c>
      <c r="EI7" s="38">
        <v>0</v>
      </c>
      <c r="EJ7" s="38">
        <v>0.04</v>
      </c>
      <c r="EK7" s="38">
        <v>0.03</v>
      </c>
      <c r="EL7" s="38">
        <v>0.02</v>
      </c>
      <c r="EM7" s="38">
        <v>0.01</v>
      </c>
      <c r="EN7" s="38">
        <v>2.0499999999999998</v>
      </c>
      <c r="EO7" s="38">
        <v>1.58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117</v>
      </c>
      <c r="C9" s="40" t="s">
        <v>118</v>
      </c>
      <c r="D9" s="40" t="s">
        <v>119</v>
      </c>
      <c r="E9" s="40" t="s">
        <v>120</v>
      </c>
      <c r="F9" s="40" t="s">
        <v>121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60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 </cp:lastModifiedBy>
  <cp:lastPrinted>2018-02-06T04:11:04Z</cp:lastPrinted>
  <dcterms:created xsi:type="dcterms:W3CDTF">2017-12-25T02:24:11Z</dcterms:created>
  <dcterms:modified xsi:type="dcterms:W3CDTF">2018-02-22T23:16:14Z</dcterms:modified>
</cp:coreProperties>
</file>