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<sst xmlns="http://schemas.openxmlformats.org/spreadsheetml/2006/main" count="217" uniqueCount="107">
  <si>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</si>
  <si>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</si>
  <si>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</si>
  <si>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</si>
  <si>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</si>
  <si>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</si>
  <si>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</si>
  <si>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</si>
  <si>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</si>
  <si>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</si>
  <si>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</si>
  <si>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</si>
  <si>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</si>
  <si>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</si>
  <si>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</si>
  <si>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</si>
  <si>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</si>
  <si>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</si>
  <si>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</si>
  <si>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</si>
  <si>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</si>
  <si>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</si>
  <si>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</si>
  <si>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</si>
  <si>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</si>
  <si>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</si>
  <si>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</si>
  <si>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</si>
  <si>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</si>
  <si>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</si>
  <si>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</si>
  <si>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</si>
  <si>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</si>
  <si>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</si>
  <si>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</si>
  <si>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</si>
  <si>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</si>
  <si>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</si>
  <si>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</si>
  <si>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</si>
  <si>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</si>
  <si>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</si>
  <si>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</si>
  <si>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</si>
  <si>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</si>
  <si>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</si>
  <si>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</si>
  <si>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</si>
  <si>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</si>
  <si>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</si>
  <si>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</si>
  <si>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</si>
  <si>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</si>
  <si>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</si>
  <si>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</si>
  <si>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</si>
  <si>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</si>
  <si>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</si>
  <si>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</si>
  <si>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</si>
  <si>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</si>
  <si>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</si>
  <si>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</si>
  <si>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</si>
  <si>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</si>
  <si>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</si>
  <si>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</si>
  <si>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</si>
  <si>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</si>
  <si>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</si>
  <si>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</si>
  <si>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</si>
  <si>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</si>
  <si>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</si>
  <si>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</si>
  <si>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</si>
  <si>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</si>
  <si>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</si>
  <si>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</si>
  <si>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</si>
  <si>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</si>
  <si>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</si>
  <si>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</si>
  <si>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</si>
  <si>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</si>
  <si>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</si>
  <si>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</si>
  <si>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</si>
  <si>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</si>
  <si>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</si>
  <si>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</si>
  <si>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</si>
  <si>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</si>
  <si>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平内町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</si>
  <si>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</si>
  <si>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</si>
  <si>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</si>
  <si>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</si>
  <si>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</si>
  <si>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</si>
  <si>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</si>
  <si>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</si>
  <si>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</si>
  <si>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</si>
  <si>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収支については、高い水準で維持しているが、これから人口減少に伴い収益が減少することが予想され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rPh sb="87" eb="89">
      <t>キギョウ</t>
    </rPh>
    <rPh sb="89" eb="90">
      <t>サイ</t>
    </rPh>
    <rPh sb="90" eb="92">
      <t>ザンダカ</t>
    </rPh>
    <rPh sb="93" eb="95">
      <t>ヒリツ</t>
    </rPh>
    <rPh sb="96" eb="97">
      <t>タカ</t>
    </rPh>
    <rPh sb="121" eb="123">
      <t>カンロ</t>
    </rPh>
    <rPh sb="123" eb="125">
      <t>コウシン</t>
    </rPh>
    <rPh sb="125" eb="126">
      <t>トウ</t>
    </rPh>
    <rPh sb="127" eb="129">
      <t>トウシ</t>
    </rPh>
    <rPh sb="129" eb="132">
      <t>コウリツカ</t>
    </rPh>
    <rPh sb="137" eb="138">
      <t>チュウ</t>
    </rPh>
    <rPh sb="138" eb="141">
      <t>チョウキテキ</t>
    </rPh>
    <rPh sb="142" eb="145">
      <t>カイゼンサク</t>
    </rPh>
    <rPh sb="146" eb="148">
      <t>ケントウ</t>
    </rPh>
    <rPh sb="149" eb="151">
      <t>ヒツヨウ</t>
    </rPh>
    <rPh sb="176" eb="178">
      <t>ロウスイ</t>
    </rPh>
    <rPh sb="178" eb="179">
      <t>トウ</t>
    </rPh>
    <rPh sb="180" eb="182">
      <t>ゲンイン</t>
    </rPh>
    <rPh sb="190" eb="192">
      <t>ソウキュウ</t>
    </rPh>
    <phoneticPr fontId="4"/>
  </si>
  <si>
    <t>　財源確保が厳しい状況により、管路更新率が類似団体平均より低いものとなっているが。管路更新等に必要な財源を確保し、耐震化等を考慮しつつ経営状況とのバランスを見ながら継続していく必要がある。</t>
    <rPh sb="1" eb="3">
      <t>ザイゲン</t>
    </rPh>
    <rPh sb="3" eb="5">
      <t>カクホ</t>
    </rPh>
    <rPh sb="6" eb="7">
      <t>キビ</t>
    </rPh>
    <rPh sb="9" eb="11">
      <t>ジョウキョウ</t>
    </rPh>
    <rPh sb="15" eb="17">
      <t>カンロ</t>
    </rPh>
    <rPh sb="17" eb="19">
      <t>コウシン</t>
    </rPh>
    <rPh sb="19" eb="20">
      <t>リツ</t>
    </rPh>
    <rPh sb="21" eb="23">
      <t>ルイジ</t>
    </rPh>
    <rPh sb="23" eb="25">
      <t>ダンタイ</t>
    </rPh>
    <rPh sb="25" eb="27">
      <t>ヘイキン</t>
    </rPh>
    <rPh sb="29" eb="30">
      <t>ヒク</t>
    </rPh>
    <rPh sb="41" eb="43">
      <t>カンロ</t>
    </rPh>
    <rPh sb="43" eb="45">
      <t>コウシン</t>
    </rPh>
    <rPh sb="45" eb="46">
      <t>ナド</t>
    </rPh>
    <rPh sb="47" eb="49">
      <t>ヒツヨウ</t>
    </rPh>
    <rPh sb="50" eb="52">
      <t>ザイゲン</t>
    </rPh>
    <rPh sb="53" eb="55">
      <t>カクホ</t>
    </rPh>
    <rPh sb="57" eb="60">
      <t>タイシンカ</t>
    </rPh>
    <rPh sb="60" eb="61">
      <t>トウ</t>
    </rPh>
    <rPh sb="62" eb="64">
      <t>コウリョ</t>
    </rPh>
    <rPh sb="67" eb="69">
      <t>ケイエイ</t>
    </rPh>
    <rPh sb="69" eb="71">
      <t>ジョウキョウ</t>
    </rPh>
    <rPh sb="78" eb="79">
      <t>ミ</t>
    </rPh>
    <rPh sb="82" eb="84">
      <t>ケイゾク</t>
    </rPh>
    <rPh sb="88" eb="90">
      <t>ヒツヨウ</t>
    </rPh>
    <phoneticPr fontId="4"/>
  </si>
  <si>
    <t>　今後、人口減少に伴い収益が減少することが予想されることから、今後の経営状況は厳しいものとなっている。また、施設等の老朽化対策、漏水対策も必要であることから、管路更新等の効率的な投資計画に取組み経営改善を図る必要がある。</t>
    <rPh sb="31" eb="33">
      <t>コンゴ</t>
    </rPh>
    <rPh sb="34" eb="36">
      <t>ケイエイ</t>
    </rPh>
    <rPh sb="36" eb="38">
      <t>ジョウキョウ</t>
    </rPh>
    <rPh sb="39" eb="40">
      <t>キビ</t>
    </rPh>
    <rPh sb="54" eb="56">
      <t>シセツ</t>
    </rPh>
    <rPh sb="56" eb="57">
      <t>トウ</t>
    </rPh>
    <rPh sb="58" eb="61">
      <t>ロウキュウカ</t>
    </rPh>
    <rPh sb="61" eb="63">
      <t>タイサク</t>
    </rPh>
    <rPh sb="64" eb="66">
      <t>ロウスイ</t>
    </rPh>
    <rPh sb="66" eb="68">
      <t>タイサク</t>
    </rPh>
    <rPh sb="69" eb="71">
      <t>ヒツヨウ</t>
    </rPh>
    <rPh sb="79" eb="81">
      <t>カンロ</t>
    </rPh>
    <rPh sb="81" eb="83">
      <t>コウシン</t>
    </rPh>
    <rPh sb="83" eb="84">
      <t>トウ</t>
    </rPh>
    <rPh sb="85" eb="87">
      <t>コウリツ</t>
    </rPh>
    <rPh sb="87" eb="88">
      <t>テキ</t>
    </rPh>
    <rPh sb="91" eb="93">
      <t>ケイカク</t>
    </rPh>
    <rPh sb="94" eb="96">
      <t>トリクミ</t>
    </rPh>
    <rPh sb="97" eb="99">
      <t>ケイエイ</t>
    </rPh>
    <rPh sb="99" eb="101">
      <t>カイゼン</t>
    </rPh>
    <rPh sb="102" eb="103">
      <t>ハカ</t>
    </rPh>
    <rPh sb="104" eb="1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</si>
</sst>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c:v>
                </c:pt>
                <c:pt idx="1">
                  <c:v>0.65</c:v>
                </c:pt>
                <c:pt idx="2">
                  <c:v>0.8</c:v>
                </c:pt>
                <c:pt idx="3">
                  <c:v>1.74</c:v>
                </c:pt>
                <c:pt idx="4">
                  <c:v>0.23</c:v>
                </c:pt>
              </c:numCache>
            </c:numRef>
          </c:val>
        </c:ser>
        <c:dLbls>
          <c:showLegendKey val="0"/>
          <c:showVal val="0"/>
          <c:showCatName val="0"/>
          <c:showSerName val="0"/>
          <c:showPercent val="0"/>
          <c:showBubbleSize val="0"/>
        </c:dLbls>
        <c:gapWidth val="150"/>
        <c:axId val="90657536"/>
        <c:axId val="906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90657536"/>
        <c:axId val="90659456"/>
      </c:lineChart>
      <c:dateAx>
        <c:axId val="90657536"/>
        <c:scaling>
          <c:orientation val="minMax"/>
        </c:scaling>
        <c:delete val="1"/>
        <c:axPos val="b"/>
        <c:numFmt formatCode="ge" sourceLinked="1"/>
        <c:majorTickMark val="none"/>
        <c:minorTickMark val="none"/>
        <c:tickLblPos val="none"/>
        <c:crossAx val="90659456"/>
        <c:crosses val="autoZero"/>
        <c:auto val="1"/>
        <c:lblOffset val="100"/>
        <c:baseTimeUnit val="years"/>
      </c:dateAx>
      <c:valAx>
        <c:axId val="906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62.1</c:v>
                </c:pt>
                <c:pt idx="1">
                  <c:v>75.790000000000006</c:v>
                </c:pt>
                <c:pt idx="2">
                  <c:v>73.42</c:v>
                </c:pt>
                <c:pt idx="3">
                  <c:v>73.73</c:v>
                </c:pt>
                <c:pt idx="4">
                  <c:v>78.73</c:v>
                </c:pt>
              </c:numCache>
            </c:numRef>
          </c:val>
        </c:ser>
        <c:dLbls>
          <c:showLegendKey val="0"/>
          <c:showVal val="0"/>
          <c:showCatName val="0"/>
          <c:showSerName val="0"/>
          <c:showPercent val="0"/>
          <c:showBubbleSize val="0"/>
        </c:dLbls>
        <c:gapWidth val="150"/>
        <c:axId val="90809472"/>
        <c:axId val="908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0809472"/>
        <c:axId val="90811392"/>
      </c:lineChart>
      <c:dateAx>
        <c:axId val="90809472"/>
        <c:scaling>
          <c:orientation val="minMax"/>
        </c:scaling>
        <c:delete val="1"/>
        <c:axPos val="b"/>
        <c:numFmt formatCode="ge" sourceLinked="1"/>
        <c:majorTickMark val="none"/>
        <c:minorTickMark val="none"/>
        <c:tickLblPos val="none"/>
        <c:crossAx val="90811392"/>
        <c:crosses val="autoZero"/>
        <c:auto val="1"/>
        <c:lblOffset val="100"/>
        <c:baseTimeUnit val="years"/>
      </c:dateAx>
      <c:valAx>
        <c:axId val="90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71.680000000000007</c:v>
                </c:pt>
                <c:pt idx="1">
                  <c:v>78.040000000000006</c:v>
                </c:pt>
                <c:pt idx="2">
                  <c:v>76.17</c:v>
                </c:pt>
                <c:pt idx="3">
                  <c:v>74.569999999999993</c:v>
                </c:pt>
                <c:pt idx="4">
                  <c:v>70.05</c:v>
                </c:pt>
              </c:numCache>
            </c:numRef>
          </c:val>
        </c:ser>
        <c:dLbls>
          <c:showLegendKey val="0"/>
          <c:showVal val="0"/>
          <c:showCatName val="0"/>
          <c:showSerName val="0"/>
          <c:showPercent val="0"/>
          <c:showBubbleSize val="0"/>
        </c:dLbls>
        <c:gapWidth val="150"/>
        <c:axId val="90854144"/>
        <c:axId val="9085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0854144"/>
        <c:axId val="90856064"/>
      </c:lineChart>
      <c:dateAx>
        <c:axId val="90854144"/>
        <c:scaling>
          <c:orientation val="minMax"/>
        </c:scaling>
        <c:delete val="1"/>
        <c:axPos val="b"/>
        <c:numFmt formatCode="ge" sourceLinked="1"/>
        <c:majorTickMark val="none"/>
        <c:minorTickMark val="none"/>
        <c:tickLblPos val="none"/>
        <c:crossAx val="90856064"/>
        <c:crosses val="autoZero"/>
        <c:auto val="1"/>
        <c:lblOffset val="100"/>
        <c:baseTimeUnit val="years"/>
      </c:dateAx>
      <c:valAx>
        <c:axId val="908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114.48</c:v>
                </c:pt>
                <c:pt idx="1">
                  <c:v>128.79</c:v>
                </c:pt>
                <c:pt idx="2">
                  <c:v>125.16</c:v>
                </c:pt>
                <c:pt idx="3">
                  <c:v>123.12</c:v>
                </c:pt>
                <c:pt idx="4">
                  <c:v>128.66999999999999</c:v>
                </c:pt>
              </c:numCache>
            </c:numRef>
          </c:val>
        </c:ser>
        <c:dLbls>
          <c:showLegendKey val="0"/>
          <c:showVal val="0"/>
          <c:showCatName val="0"/>
          <c:showSerName val="0"/>
          <c:showPercent val="0"/>
          <c:showBubbleSize val="0"/>
        </c:dLbls>
        <c:gapWidth val="150"/>
        <c:axId val="90313088"/>
        <c:axId val="903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90313088"/>
        <c:axId val="90315008"/>
      </c:lineChart>
      <c:dateAx>
        <c:axId val="90313088"/>
        <c:scaling>
          <c:orientation val="minMax"/>
        </c:scaling>
        <c:delete val="1"/>
        <c:axPos val="b"/>
        <c:numFmt formatCode="ge" sourceLinked="1"/>
        <c:majorTickMark val="none"/>
        <c:minorTickMark val="none"/>
        <c:tickLblPos val="none"/>
        <c:crossAx val="90315008"/>
        <c:crosses val="autoZero"/>
        <c:auto val="1"/>
        <c:lblOffset val="100"/>
        <c:baseTimeUnit val="years"/>
      </c:dateAx>
      <c:valAx>
        <c:axId val="9031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40.4</c:v>
                </c:pt>
                <c:pt idx="1">
                  <c:v>41.37</c:v>
                </c:pt>
                <c:pt idx="2">
                  <c:v>42.14</c:v>
                </c:pt>
                <c:pt idx="3">
                  <c:v>50.13</c:v>
                </c:pt>
                <c:pt idx="4">
                  <c:v>51.83</c:v>
                </c:pt>
              </c:numCache>
            </c:numRef>
          </c:val>
        </c:ser>
        <c:dLbls>
          <c:showLegendKey val="0"/>
          <c:showVal val="0"/>
          <c:showCatName val="0"/>
          <c:showSerName val="0"/>
          <c:showPercent val="0"/>
          <c:showBubbleSize val="0"/>
        </c:dLbls>
        <c:gapWidth val="150"/>
        <c:axId val="90341376"/>
        <c:axId val="903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90341376"/>
        <c:axId val="90343296"/>
      </c:lineChart>
      <c:dateAx>
        <c:axId val="90341376"/>
        <c:scaling>
          <c:orientation val="minMax"/>
        </c:scaling>
        <c:delete val="1"/>
        <c:axPos val="b"/>
        <c:numFmt formatCode="ge" sourceLinked="1"/>
        <c:majorTickMark val="none"/>
        <c:minorTickMark val="none"/>
        <c:tickLblPos val="none"/>
        <c:crossAx val="90343296"/>
        <c:crosses val="autoZero"/>
        <c:auto val="1"/>
        <c:lblOffset val="100"/>
        <c:baseTimeUnit val="years"/>
      </c:dateAx>
      <c:valAx>
        <c:axId val="903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369408"/>
        <c:axId val="911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90369408"/>
        <c:axId val="91112960"/>
      </c:lineChart>
      <c:dateAx>
        <c:axId val="90369408"/>
        <c:scaling>
          <c:orientation val="minMax"/>
        </c:scaling>
        <c:delete val="1"/>
        <c:axPos val="b"/>
        <c:numFmt formatCode="ge" sourceLinked="1"/>
        <c:majorTickMark val="none"/>
        <c:minorTickMark val="none"/>
        <c:tickLblPos val="none"/>
        <c:crossAx val="91112960"/>
        <c:crosses val="autoZero"/>
        <c:auto val="1"/>
        <c:lblOffset val="100"/>
        <c:baseTimeUnit val="years"/>
      </c:dateAx>
      <c:valAx>
        <c:axId val="911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130880"/>
        <c:axId val="9114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1130880"/>
        <c:axId val="91141248"/>
      </c:lineChart>
      <c:dateAx>
        <c:axId val="91130880"/>
        <c:scaling>
          <c:orientation val="minMax"/>
        </c:scaling>
        <c:delete val="1"/>
        <c:axPos val="b"/>
        <c:numFmt formatCode="ge" sourceLinked="1"/>
        <c:majorTickMark val="none"/>
        <c:minorTickMark val="none"/>
        <c:tickLblPos val="none"/>
        <c:crossAx val="91141248"/>
        <c:crosses val="autoZero"/>
        <c:auto val="1"/>
        <c:lblOffset val="100"/>
        <c:baseTimeUnit val="years"/>
      </c:dateAx>
      <c:valAx>
        <c:axId val="9114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793.7</c:v>
                </c:pt>
                <c:pt idx="1">
                  <c:v>1305.7</c:v>
                </c:pt>
                <c:pt idx="2">
                  <c:v>2120.73</c:v>
                </c:pt>
                <c:pt idx="3">
                  <c:v>66.64</c:v>
                </c:pt>
                <c:pt idx="4">
                  <c:v>78.83</c:v>
                </c:pt>
              </c:numCache>
            </c:numRef>
          </c:val>
        </c:ser>
        <c:dLbls>
          <c:showLegendKey val="0"/>
          <c:showVal val="0"/>
          <c:showCatName val="0"/>
          <c:showSerName val="0"/>
          <c:showPercent val="0"/>
          <c:showBubbleSize val="0"/>
        </c:dLbls>
        <c:gapWidth val="150"/>
        <c:axId val="91183744"/>
        <c:axId val="911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1183744"/>
        <c:axId val="91190016"/>
      </c:lineChart>
      <c:dateAx>
        <c:axId val="91183744"/>
        <c:scaling>
          <c:orientation val="minMax"/>
        </c:scaling>
        <c:delete val="1"/>
        <c:axPos val="b"/>
        <c:numFmt formatCode="ge" sourceLinked="1"/>
        <c:majorTickMark val="none"/>
        <c:minorTickMark val="none"/>
        <c:tickLblPos val="none"/>
        <c:crossAx val="91190016"/>
        <c:crosses val="autoZero"/>
        <c:auto val="1"/>
        <c:lblOffset val="100"/>
        <c:baseTimeUnit val="years"/>
      </c:dateAx>
      <c:valAx>
        <c:axId val="9119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1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831.89</c:v>
                </c:pt>
                <c:pt idx="1">
                  <c:v>724.74</c:v>
                </c:pt>
                <c:pt idx="2">
                  <c:v>747.04</c:v>
                </c:pt>
                <c:pt idx="3">
                  <c:v>729.27</c:v>
                </c:pt>
                <c:pt idx="4">
                  <c:v>678.37</c:v>
                </c:pt>
              </c:numCache>
            </c:numRef>
          </c:val>
        </c:ser>
        <c:dLbls>
          <c:showLegendKey val="0"/>
          <c:showVal val="0"/>
          <c:showCatName val="0"/>
          <c:showSerName val="0"/>
          <c:showPercent val="0"/>
          <c:showBubbleSize val="0"/>
        </c:dLbls>
        <c:gapWidth val="150"/>
        <c:axId val="91035904"/>
        <c:axId val="910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1035904"/>
        <c:axId val="91042176"/>
      </c:lineChart>
      <c:dateAx>
        <c:axId val="91035904"/>
        <c:scaling>
          <c:orientation val="minMax"/>
        </c:scaling>
        <c:delete val="1"/>
        <c:axPos val="b"/>
        <c:numFmt formatCode="ge" sourceLinked="1"/>
        <c:majorTickMark val="none"/>
        <c:minorTickMark val="none"/>
        <c:tickLblPos val="none"/>
        <c:crossAx val="91042176"/>
        <c:crosses val="autoZero"/>
        <c:auto val="1"/>
        <c:lblOffset val="100"/>
        <c:baseTimeUnit val="years"/>
      </c:dateAx>
      <c:valAx>
        <c:axId val="910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108.24</c:v>
                </c:pt>
                <c:pt idx="1">
                  <c:v>120.82</c:v>
                </c:pt>
                <c:pt idx="2">
                  <c:v>118.32</c:v>
                </c:pt>
                <c:pt idx="3">
                  <c:v>119.14</c:v>
                </c:pt>
                <c:pt idx="4">
                  <c:v>125.24</c:v>
                </c:pt>
              </c:numCache>
            </c:numRef>
          </c:val>
        </c:ser>
        <c:dLbls>
          <c:showLegendKey val="0"/>
          <c:showVal val="0"/>
          <c:showCatName val="0"/>
          <c:showSerName val="0"/>
          <c:showPercent val="0"/>
          <c:showBubbleSize val="0"/>
        </c:dLbls>
        <c:gapWidth val="150"/>
        <c:axId val="91068288"/>
        <c:axId val="9108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1068288"/>
        <c:axId val="91086848"/>
      </c:lineChart>
      <c:dateAx>
        <c:axId val="91068288"/>
        <c:scaling>
          <c:orientation val="minMax"/>
        </c:scaling>
        <c:delete val="1"/>
        <c:axPos val="b"/>
        <c:numFmt formatCode="ge" sourceLinked="1"/>
        <c:majorTickMark val="none"/>
        <c:minorTickMark val="none"/>
        <c:tickLblPos val="none"/>
        <c:crossAx val="91086848"/>
        <c:crosses val="autoZero"/>
        <c:auto val="1"/>
        <c:lblOffset val="100"/>
        <c:baseTimeUnit val="years"/>
      </c:dateAx>
      <c:valAx>
        <c:axId val="9108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235.5</c:v>
                </c:pt>
                <c:pt idx="1">
                  <c:v>207.42</c:v>
                </c:pt>
                <c:pt idx="2">
                  <c:v>211.99</c:v>
                </c:pt>
                <c:pt idx="3">
                  <c:v>212.54</c:v>
                </c:pt>
                <c:pt idx="4">
                  <c:v>202.35</c:v>
                </c:pt>
              </c:numCache>
            </c:numRef>
          </c:val>
        </c:ser>
        <c:dLbls>
          <c:showLegendKey val="0"/>
          <c:showVal val="0"/>
          <c:showCatName val="0"/>
          <c:showSerName val="0"/>
          <c:showPercent val="0"/>
          <c:showBubbleSize val="0"/>
        </c:dLbls>
        <c:gapWidth val="150"/>
        <c:axId val="90777088"/>
        <c:axId val="907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0777088"/>
        <c:axId val="90779008"/>
      </c:lineChart>
      <c:dateAx>
        <c:axId val="90777088"/>
        <c:scaling>
          <c:orientation val="minMax"/>
        </c:scaling>
        <c:delete val="1"/>
        <c:axPos val="b"/>
        <c:numFmt formatCode="ge" sourceLinked="1"/>
        <c:majorTickMark val="none"/>
        <c:minorTickMark val="none"/>
        <c:tickLblPos val="none"/>
        <c:crossAx val="90779008"/>
        <c:crosses val="autoZero"/>
        <c:auto val="1"/>
        <c:lblOffset val="100"/>
        <c:baseTimeUnit val="years"/>
      </c:dateAx>
      <c:valAx>
        <c:axId val="907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平内町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11729</v>
      </c>
      <c r="AJ8" s="75"/>
      <c r="AK8" s="75"/>
      <c r="AL8" s="75"/>
      <c r="AM8" s="75"/>
      <c r="AN8" s="75"/>
      <c r="AO8" s="75"/>
      <c r="AP8" s="76"/>
      <c r="AQ8" s="57">
        <f>データ!R6</f>
        <v>217.09</v>
      </c>
      <c r="AR8" s="57"/>
      <c r="AS8" s="57"/>
      <c r="AT8" s="57"/>
      <c r="AU8" s="57"/>
      <c r="AV8" s="57"/>
      <c r="AW8" s="57"/>
      <c r="AX8" s="57"/>
      <c r="AY8" s="57">
        <f>データ!S6</f>
        <v>54.03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38.159999999999997</v>
      </c>
      <c r="K10" s="57"/>
      <c r="L10" s="57"/>
      <c r="M10" s="57"/>
      <c r="N10" s="57"/>
      <c r="O10" s="57"/>
      <c r="P10" s="57"/>
      <c r="Q10" s="57"/>
      <c r="R10" s="57">
        <f>データ!O6</f>
        <v>94.65</v>
      </c>
      <c r="S10" s="57"/>
      <c r="T10" s="57"/>
      <c r="U10" s="57"/>
      <c r="V10" s="57"/>
      <c r="W10" s="57"/>
      <c r="X10" s="57"/>
      <c r="Y10" s="57"/>
      <c r="Z10" s="65">
        <f>データ!P6</f>
        <v>4957</v>
      </c>
      <c r="AA10" s="65"/>
      <c r="AB10" s="65"/>
      <c r="AC10" s="65"/>
      <c r="AD10" s="65"/>
      <c r="AE10" s="65"/>
      <c r="AF10" s="65"/>
      <c r="AG10" s="65"/>
      <c r="AH10" s="2"/>
      <c r="AI10" s="65">
        <f>データ!T6</f>
        <v>10999</v>
      </c>
      <c r="AJ10" s="65"/>
      <c r="AK10" s="65"/>
      <c r="AL10" s="65"/>
      <c r="AM10" s="65"/>
      <c r="AN10" s="65"/>
      <c r="AO10" s="65"/>
      <c r="AP10" s="65"/>
      <c r="AQ10" s="57">
        <f>データ!U6</f>
        <v>43.36</v>
      </c>
      <c r="AR10" s="57"/>
      <c r="AS10" s="57"/>
      <c r="AT10" s="57"/>
      <c r="AU10" s="57"/>
      <c r="AV10" s="57"/>
      <c r="AW10" s="57"/>
      <c r="AX10" s="57"/>
      <c r="AY10" s="57">
        <f>データ!V6</f>
        <v>253.67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23019</v>
      </c>
      <c r="D6" s="31">
        <f t="shared" si="3"/>
        <v>46</v>
      </c>
      <c r="E6" s="31">
        <f t="shared" si="3"/>
        <v>1</v>
      </c>
      <c r="F6" s="31">
        <f t="shared" si="3"/>
        <v>0</v>
      </c>
      <c r="G6" s="31">
        <f t="shared" si="3"/>
        <v>1</v>
      </c>
      <c r="H6" s="31" t="str">
        <f t="shared" si="3"/>
        <v>青森県　平内町</v>
      </c>
      <c r="I6" s="31" t="str">
        <f t="shared" si="3"/>
        <v>法適用</v>
      </c>
      <c r="J6" s="31" t="str">
        <f t="shared" si="3"/>
        <v>水道事業</v>
      </c>
      <c r="K6" s="31" t="str">
        <f t="shared" si="3"/>
        <v>末端給水事業</v>
      </c>
      <c r="L6" s="31" t="str">
        <f t="shared" si="3"/>
        <v>A7</v>
      </c>
      <c r="M6" s="32" t="str">
        <f t="shared" si="3"/>
        <v>-</v>
      </c>
      <c r="N6" s="32">
        <f t="shared" si="3"/>
        <v>38.159999999999997</v>
      </c>
      <c r="O6" s="32">
        <f t="shared" si="3"/>
        <v>94.65</v>
      </c>
      <c r="P6" s="32">
        <f t="shared" si="3"/>
        <v>4957</v>
      </c>
      <c r="Q6" s="32">
        <f t="shared" si="3"/>
        <v>11729</v>
      </c>
      <c r="R6" s="32">
        <f t="shared" si="3"/>
        <v>217.09</v>
      </c>
      <c r="S6" s="32">
        <f t="shared" si="3"/>
        <v>54.03</v>
      </c>
      <c r="T6" s="32">
        <f t="shared" si="3"/>
        <v>10999</v>
      </c>
      <c r="U6" s="32">
        <f t="shared" si="3"/>
        <v>43.36</v>
      </c>
      <c r="V6" s="32">
        <f t="shared" si="3"/>
        <v>253.67</v>
      </c>
      <c r="W6" s="33">
        <f>IF(W7="",NA(),W7)</f>
        <v>114.48</v>
      </c>
      <c r="X6" s="33">
        <f t="shared" ref="X6:AF6" si="4">IF(X7="",NA(),X7)</f>
        <v>128.79</v>
      </c>
      <c r="Y6" s="33">
        <f t="shared" si="4"/>
        <v>125.16</v>
      </c>
      <c r="Z6" s="33">
        <f t="shared" si="4"/>
        <v>123.12</v>
      </c>
      <c r="AA6" s="33">
        <f t="shared" si="4"/>
        <v>128.66999999999999</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793.7</v>
      </c>
      <c r="AT6" s="33">
        <f t="shared" ref="AT6:BB6" si="6">IF(AT7="",NA(),AT7)</f>
        <v>1305.7</v>
      </c>
      <c r="AU6" s="33">
        <f t="shared" si="6"/>
        <v>2120.73</v>
      </c>
      <c r="AV6" s="33">
        <f t="shared" si="6"/>
        <v>66.64</v>
      </c>
      <c r="AW6" s="33">
        <f t="shared" si="6"/>
        <v>78.83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831.89</v>
      </c>
      <c r="BE6" s="33">
        <f t="shared" ref="BE6:BM6" si="7">IF(BE7="",NA(),BE7)</f>
        <v>724.74</v>
      </c>
      <c r="BF6" s="33">
        <f t="shared" si="7"/>
        <v>747.04</v>
      </c>
      <c r="BG6" s="33">
        <f t="shared" si="7"/>
        <v>729.27</v>
      </c>
      <c r="BH6" s="33">
        <f t="shared" si="7"/>
        <v>678.37</v>
      </c>
      <c r="BI6" s="33">
        <f t="shared" si="7"/>
        <v>474.06</v>
      </c>
      <c r="BJ6" s="33">
        <f t="shared" si="7"/>
        <v>458</v>
      </c>
      <c r="BK6" s="33">
        <f t="shared" si="7"/>
        <v>443.13</v>
      </c>
      <c r="BL6" s="33">
        <f t="shared" si="7"/>
        <v>442.54</v>
      </c>
      <c r="BM6" s="33">
        <f t="shared" si="7"/>
        <v>431</v>
      </c>
      <c r="BN6" s="32" t="str">
        <f>IF(BN7="","",IF(BN7="-","【-】","【"&amp;SUBSTITUTE(TEXT(BN7,"#,##0.00"),"-","△")&amp;"】"))</f>
        <v>【276.38】</v>
      </c>
      <c r="BO6" s="33">
        <f>IF(BO7="",NA(),BO7)</f>
        <v>108.24</v>
      </c>
      <c r="BP6" s="33">
        <f t="shared" ref="BP6:BX6" si="8">IF(BP7="",NA(),BP7)</f>
        <v>120.82</v>
      </c>
      <c r="BQ6" s="33">
        <f t="shared" si="8"/>
        <v>118.32</v>
      </c>
      <c r="BR6" s="33">
        <f t="shared" si="8"/>
        <v>119.14</v>
      </c>
      <c r="BS6" s="33">
        <f t="shared" si="8"/>
        <v>125.24</v>
      </c>
      <c r="BT6" s="33">
        <f t="shared" si="8"/>
        <v>96.62</v>
      </c>
      <c r="BU6" s="33">
        <f t="shared" si="8"/>
        <v>96.27</v>
      </c>
      <c r="BV6" s="33">
        <f t="shared" si="8"/>
        <v>95.4</v>
      </c>
      <c r="BW6" s="33">
        <f t="shared" si="8"/>
        <v>98.6</v>
      </c>
      <c r="BX6" s="33">
        <f t="shared" si="8"/>
        <v>100.82</v>
      </c>
      <c r="BY6" s="32" t="str">
        <f>IF(BY7="","",IF(BY7="-","【-】","【"&amp;SUBSTITUTE(TEXT(BY7,"#,##0.00"),"-","△")&amp;"】"))</f>
        <v>【104.99】</v>
      </c>
      <c r="BZ6" s="33">
        <f>IF(BZ7="",NA(),BZ7)</f>
        <v>235.5</v>
      </c>
      <c r="CA6" s="33">
        <f t="shared" ref="CA6:CI6" si="9">IF(CA7="",NA(),CA7)</f>
        <v>207.42</v>
      </c>
      <c r="CB6" s="33">
        <f t="shared" si="9"/>
        <v>211.99</v>
      </c>
      <c r="CC6" s="33">
        <f t="shared" si="9"/>
        <v>212.54</v>
      </c>
      <c r="CD6" s="33">
        <f t="shared" si="9"/>
        <v>202.35</v>
      </c>
      <c r="CE6" s="33">
        <f t="shared" si="9"/>
        <v>184.53</v>
      </c>
      <c r="CF6" s="33">
        <f t="shared" si="9"/>
        <v>186.94</v>
      </c>
      <c r="CG6" s="33">
        <f t="shared" si="9"/>
        <v>186.15</v>
      </c>
      <c r="CH6" s="33">
        <f t="shared" si="9"/>
        <v>181.67</v>
      </c>
      <c r="CI6" s="33">
        <f t="shared" si="9"/>
        <v>179.55</v>
      </c>
      <c r="CJ6" s="32" t="str">
        <f>IF(CJ7="","",IF(CJ7="-","【-】","【"&amp;SUBSTITUTE(TEXT(CJ7,"#,##0.00"),"-","△")&amp;"】"))</f>
        <v>【163.72】</v>
      </c>
      <c r="CK6" s="33">
        <f>IF(CK7="",NA(),CK7)</f>
        <v>62.1</v>
      </c>
      <c r="CL6" s="33">
        <f t="shared" ref="CL6:CT6" si="10">IF(CL7="",NA(),CL7)</f>
        <v>75.790000000000006</v>
      </c>
      <c r="CM6" s="33">
        <f t="shared" si="10"/>
        <v>73.42</v>
      </c>
      <c r="CN6" s="33">
        <f t="shared" si="10"/>
        <v>73.73</v>
      </c>
      <c r="CO6" s="33">
        <f t="shared" si="10"/>
        <v>78.73</v>
      </c>
      <c r="CP6" s="33">
        <f t="shared" si="10"/>
        <v>52.9</v>
      </c>
      <c r="CQ6" s="33">
        <f t="shared" si="10"/>
        <v>54.51</v>
      </c>
      <c r="CR6" s="33">
        <f t="shared" si="10"/>
        <v>54.47</v>
      </c>
      <c r="CS6" s="33">
        <f t="shared" si="10"/>
        <v>53.61</v>
      </c>
      <c r="CT6" s="33">
        <f t="shared" si="10"/>
        <v>53.52</v>
      </c>
      <c r="CU6" s="32" t="str">
        <f>IF(CU7="","",IF(CU7="-","【-】","【"&amp;SUBSTITUTE(TEXT(CU7,"#,##0.00"),"-","△")&amp;"】"))</f>
        <v>【59.76】</v>
      </c>
      <c r="CV6" s="33">
        <f>IF(CV7="",NA(),CV7)</f>
        <v>71.680000000000007</v>
      </c>
      <c r="CW6" s="33">
        <f t="shared" ref="CW6:DE6" si="11">IF(CW7="",NA(),CW7)</f>
        <v>78.040000000000006</v>
      </c>
      <c r="CX6" s="33">
        <f t="shared" si="11"/>
        <v>76.17</v>
      </c>
      <c r="CY6" s="33">
        <f t="shared" si="11"/>
        <v>74.569999999999993</v>
      </c>
      <c r="CZ6" s="33">
        <f t="shared" si="11"/>
        <v>70.05</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40.4</v>
      </c>
      <c r="DH6" s="33">
        <f t="shared" ref="DH6:DP6" si="12">IF(DH7="",NA(),DH7)</f>
        <v>41.37</v>
      </c>
      <c r="DI6" s="33">
        <f t="shared" si="12"/>
        <v>42.14</v>
      </c>
      <c r="DJ6" s="33">
        <f t="shared" si="12"/>
        <v>50.13</v>
      </c>
      <c r="DK6" s="33">
        <f t="shared" si="12"/>
        <v>51.83</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0.7</v>
      </c>
      <c r="ED6" s="33">
        <f t="shared" ref="ED6:EL6" si="14">IF(ED7="",NA(),ED7)</f>
        <v>0.65</v>
      </c>
      <c r="EE6" s="33">
        <f t="shared" si="14"/>
        <v>0.8</v>
      </c>
      <c r="EF6" s="33">
        <f t="shared" si="14"/>
        <v>1.74</v>
      </c>
      <c r="EG6" s="33">
        <f t="shared" si="14"/>
        <v>0.23</v>
      </c>
      <c r="EH6" s="33">
        <f t="shared" si="14"/>
        <v>0.5</v>
      </c>
      <c r="EI6" s="33">
        <f t="shared" si="14"/>
        <v>0.6</v>
      </c>
      <c r="EJ6" s="33">
        <f t="shared" si="14"/>
        <v>0.71</v>
      </c>
      <c r="EK6" s="33">
        <f t="shared" si="14"/>
        <v>0.68</v>
      </c>
      <c r="EL6" s="33">
        <f t="shared" si="14"/>
        <v>1.65</v>
      </c>
      <c r="EM6" s="32" t="str">
        <f>IF(EM7="","",IF(EM7="-","【-】","【"&amp;SUBSTITUTE(TEXT(EM7,"#,##0.00"),"-","△")&amp;"】"))</f>
        <v>【1.06】</v>
      </c>
    </row>
    <row r="7" spans="1:143" s="34" customFormat="1">
      <c r="A7" s="26"/>
      <c r="B7" s="35">
        <v>2015</v>
      </c>
      <c r="C7" s="35">
        <v>23019</v>
      </c>
      <c r="D7" s="35">
        <v>46</v>
      </c>
      <c r="E7" s="35">
        <v>1</v>
      </c>
      <c r="F7" s="35">
        <v>0</v>
      </c>
      <c r="G7" s="35">
        <v>1</v>
      </c>
      <c r="H7" s="35" t="s">
        <v>93</v>
      </c>
      <c r="I7" s="35" t="s">
        <v>94</v>
      </c>
      <c r="J7" s="35" t="s">
        <v>95</v>
      </c>
      <c r="K7" s="35" t="s">
        <v>96</v>
      </c>
      <c r="L7" s="35" t="s">
        <v>97</v>
      </c>
      <c r="M7" s="36" t="s">
        <v>98</v>
      </c>
      <c r="N7" s="36">
        <v>38.159999999999997</v>
      </c>
      <c r="O7" s="36">
        <v>94.65</v>
      </c>
      <c r="P7" s="36">
        <v>4957</v>
      </c>
      <c r="Q7" s="36">
        <v>11729</v>
      </c>
      <c r="R7" s="36">
        <v>217.09</v>
      </c>
      <c r="S7" s="36">
        <v>54.03</v>
      </c>
      <c r="T7" s="36">
        <v>10999</v>
      </c>
      <c r="U7" s="36">
        <v>43.36</v>
      </c>
      <c r="V7" s="36">
        <v>253.67</v>
      </c>
      <c r="W7" s="36">
        <v>114.48</v>
      </c>
      <c r="X7" s="36">
        <v>128.79</v>
      </c>
      <c r="Y7" s="36">
        <v>125.16</v>
      </c>
      <c r="Z7" s="36">
        <v>123.12</v>
      </c>
      <c r="AA7" s="36">
        <v>128.66999999999999</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793.7</v>
      </c>
      <c r="AT7" s="36">
        <v>1305.7</v>
      </c>
      <c r="AU7" s="36">
        <v>2120.73</v>
      </c>
      <c r="AV7" s="36">
        <v>66.64</v>
      </c>
      <c r="AW7" s="36">
        <v>78.83</v>
      </c>
      <c r="AX7" s="36">
        <v>1128.25</v>
      </c>
      <c r="AY7" s="36">
        <v>1159.4100000000001</v>
      </c>
      <c r="AZ7" s="36">
        <v>1081.23</v>
      </c>
      <c r="BA7" s="36">
        <v>406.37</v>
      </c>
      <c r="BB7" s="36">
        <v>398.29</v>
      </c>
      <c r="BC7" s="36">
        <v>262.74</v>
      </c>
      <c r="BD7" s="36">
        <v>831.89</v>
      </c>
      <c r="BE7" s="36">
        <v>724.74</v>
      </c>
      <c r="BF7" s="36">
        <v>747.04</v>
      </c>
      <c r="BG7" s="36">
        <v>729.27</v>
      </c>
      <c r="BH7" s="36">
        <v>678.37</v>
      </c>
      <c r="BI7" s="36">
        <v>474.06</v>
      </c>
      <c r="BJ7" s="36">
        <v>458</v>
      </c>
      <c r="BK7" s="36">
        <v>443.13</v>
      </c>
      <c r="BL7" s="36">
        <v>442.54</v>
      </c>
      <c r="BM7" s="36">
        <v>431</v>
      </c>
      <c r="BN7" s="36">
        <v>276.38</v>
      </c>
      <c r="BO7" s="36">
        <v>108.24</v>
      </c>
      <c r="BP7" s="36">
        <v>120.82</v>
      </c>
      <c r="BQ7" s="36">
        <v>118.32</v>
      </c>
      <c r="BR7" s="36">
        <v>119.14</v>
      </c>
      <c r="BS7" s="36">
        <v>125.24</v>
      </c>
      <c r="BT7" s="36">
        <v>96.62</v>
      </c>
      <c r="BU7" s="36">
        <v>96.27</v>
      </c>
      <c r="BV7" s="36">
        <v>95.4</v>
      </c>
      <c r="BW7" s="36">
        <v>98.6</v>
      </c>
      <c r="BX7" s="36">
        <v>100.82</v>
      </c>
      <c r="BY7" s="36">
        <v>104.99</v>
      </c>
      <c r="BZ7" s="36">
        <v>235.5</v>
      </c>
      <c r="CA7" s="36">
        <v>207.42</v>
      </c>
      <c r="CB7" s="36">
        <v>211.99</v>
      </c>
      <c r="CC7" s="36">
        <v>212.54</v>
      </c>
      <c r="CD7" s="36">
        <v>202.35</v>
      </c>
      <c r="CE7" s="36">
        <v>184.53</v>
      </c>
      <c r="CF7" s="36">
        <v>186.94</v>
      </c>
      <c r="CG7" s="36">
        <v>186.15</v>
      </c>
      <c r="CH7" s="36">
        <v>181.67</v>
      </c>
      <c r="CI7" s="36">
        <v>179.55</v>
      </c>
      <c r="CJ7" s="36">
        <v>163.72</v>
      </c>
      <c r="CK7" s="36">
        <v>62.1</v>
      </c>
      <c r="CL7" s="36">
        <v>75.790000000000006</v>
      </c>
      <c r="CM7" s="36">
        <v>73.42</v>
      </c>
      <c r="CN7" s="36">
        <v>73.73</v>
      </c>
      <c r="CO7" s="36">
        <v>78.73</v>
      </c>
      <c r="CP7" s="36">
        <v>52.9</v>
      </c>
      <c r="CQ7" s="36">
        <v>54.51</v>
      </c>
      <c r="CR7" s="36">
        <v>54.47</v>
      </c>
      <c r="CS7" s="36">
        <v>53.61</v>
      </c>
      <c r="CT7" s="36">
        <v>53.52</v>
      </c>
      <c r="CU7" s="36">
        <v>59.76</v>
      </c>
      <c r="CV7" s="36">
        <v>71.680000000000007</v>
      </c>
      <c r="CW7" s="36">
        <v>78.040000000000006</v>
      </c>
      <c r="CX7" s="36">
        <v>76.17</v>
      </c>
      <c r="CY7" s="36">
        <v>74.569999999999993</v>
      </c>
      <c r="CZ7" s="36">
        <v>70.05</v>
      </c>
      <c r="DA7" s="36">
        <v>81.63</v>
      </c>
      <c r="DB7" s="36">
        <v>81.790000000000006</v>
      </c>
      <c r="DC7" s="36">
        <v>81.459999999999994</v>
      </c>
      <c r="DD7" s="36">
        <v>81.31</v>
      </c>
      <c r="DE7" s="36">
        <v>81.459999999999994</v>
      </c>
      <c r="DF7" s="36">
        <v>89.95</v>
      </c>
      <c r="DG7" s="36">
        <v>40.4</v>
      </c>
      <c r="DH7" s="36">
        <v>41.37</v>
      </c>
      <c r="DI7" s="36">
        <v>42.14</v>
      </c>
      <c r="DJ7" s="36">
        <v>50.13</v>
      </c>
      <c r="DK7" s="36">
        <v>51.83</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0.7</v>
      </c>
      <c r="ED7" s="36">
        <v>0.65</v>
      </c>
      <c r="EE7" s="36">
        <v>0.8</v>
      </c>
      <c r="EF7" s="36">
        <v>1.74</v>
      </c>
      <c r="EG7" s="36">
        <v>0.23</v>
      </c>
      <c r="EH7" s="36">
        <v>0.5</v>
      </c>
      <c r="EI7" s="36">
        <v>0.6</v>
      </c>
      <c r="EJ7" s="36">
        <v>0.71</v>
      </c>
      <c r="EK7" s="36">
        <v>0.68</v>
      </c>
      <c r="EL7" s="36">
        <v>1.65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somu-16</cp:lastModifiedBy>
  <cp:lastPrinted>2017-02-08T02:58:12Z</cp:lastPrinted>
  <dcterms:created xsi:type="dcterms:W3CDTF">2016-12-02T01:55:32Z</dcterms:created>
  <dcterms:modified xsi:type="dcterms:W3CDTF">2017-02-23T05:22:09Z</dcterms:modified>
</cp:coreProperties>
</file>