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<sst xmlns="http://schemas.openxmlformats.org/spreadsheetml/2006/main" count="217" uniqueCount="107">
  <si>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</si>
  <si>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</si>
  <si>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</si>
  <si>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</si>
  <si>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</si>
  <si>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</si>
  <si>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</si>
  <si>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</si>
  <si>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</si>
  <si>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</si>
  <si>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</si>
  <si>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</si>
  <si>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</si>
  <si>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</si>
  <si>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</si>
  <si>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</si>
  <si>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</si>
  <si>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</si>
  <si>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</si>
  <si>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</si>
  <si>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</si>
  <si>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</si>
  <si>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</si>
  <si>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</si>
  <si>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</si>
  <si>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</si>
  <si>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</si>
  <si>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</si>
  <si>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</si>
  <si>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</si>
  <si>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</si>
  <si>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</si>
  <si>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</si>
  <si>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</si>
  <si>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</si>
  <si>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</si>
  <si>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</si>
  <si>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</si>
  <si>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</si>
  <si>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</si>
  <si>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</si>
  <si>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</si>
  <si>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</si>
  <si>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</si>
  <si>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</si>
  <si>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</si>
  <si>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</si>
  <si>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</si>
  <si>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</si>
  <si>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</si>
  <si>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</si>
  <si>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</si>
  <si>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</si>
  <si>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</si>
  <si>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</si>
  <si>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</si>
  <si>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</si>
  <si>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</si>
  <si>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</si>
  <si>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</si>
  <si>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</si>
  <si>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</si>
  <si>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</si>
  <si>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</si>
  <si>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</si>
  <si>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</si>
  <si>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</si>
  <si>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</si>
  <si>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</si>
  <si>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</si>
  <si>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</si>
  <si>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</si>
  <si>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</si>
  <si>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</si>
  <si>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</si>
  <si>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</si>
  <si>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</si>
  <si>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</si>
  <si>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</si>
  <si>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</si>
  <si>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</si>
  <si>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</si>
  <si>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</si>
  <si>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</si>
  <si>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</si>
  <si>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</si>
  <si>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</si>
  <si>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</si>
  <si>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</si>
  <si>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</si>
  <si>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</si>
  <si>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</si>
  <si>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</si>
  <si>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</si>
  <si>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</si>
  <si>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</si>
  <si>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</si>
  <si>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</si>
  <si>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</si>
  <si>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</si>
  <si>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</si>
  <si>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</si>
  <si>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</si>
  <si>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</si>
  <si>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経常収支については、高い水準で推移しているが徐々に下降している。これから人口減少に伴い収益が減少することが予想されるので、さらなる費用節減に努めなければならない。
また、収益が減少することが予想されるので企業債残高を減少させつつ、計画的かつ効率的に企業債の新規借り入れをし管路更新をしていかなければならない。
施設利用率に対し有収率が少ない状態であり、漏水対策に努めなければならない。この結果、施設利用率が減るようであれば、施設の統廃合の検討も必要である。</t>
    <phoneticPr fontId="4"/>
  </si>
  <si>
    <t>現在は適切に更新されているが、老朽管は年々増大しつつある。これからは計画的に耐用年数以内の管路更新をおこなっていかなければならない。</t>
    <rPh sb="38" eb="40">
      <t>タイヨウ</t>
    </rPh>
    <phoneticPr fontId="4"/>
  </si>
  <si>
    <t>今後、人口減少に伴い収益が減少することが予想されるが、費用についても漏水量を減少させつつ改修し、さらなる節約を心がけ収支比率の向上に努めなければならない。比率が下がるようであれば、水道使用料も検討せざるを得ない。また、稼働率の低い施設については、統廃合等検討し最適な運営をしていかなければならない。
収支及び企業債残高を見据え、耐用年数間近、及び破裂等の修繕管路を計画的に更新していき、先延ばしをしないよう努めなければならない。</t>
    <rPh sb="38" eb="40">
      <t>ゲンショウ</t>
    </rPh>
    <rPh sb="154" eb="156">
      <t>キギョウ</t>
    </rPh>
    <rPh sb="156" eb="157">
      <t>サイ</t>
    </rPh>
    <rPh sb="164" eb="166">
      <t>タイヨウ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</si>
</sst>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0.97</c:v>
                </c:pt>
                <c:pt idx="1">
                  <c:v>0.7</c:v>
                </c:pt>
                <c:pt idx="2">
                  <c:v>0.65</c:v>
                </c:pt>
                <c:pt idx="3">
                  <c:v>0.8</c:v>
                </c:pt>
                <c:pt idx="4">
                  <c:v>1.74</c:v>
                </c:pt>
              </c:numCache>
            </c:numRef>
          </c:val>
        </c:ser>
        <c:dLbls>
          <c:showLegendKey val="0"/>
          <c:showVal val="0"/>
          <c:showCatName val="0"/>
          <c:showSerName val="0"/>
          <c:showPercent val="0"/>
          <c:showBubbleSize val="0"/>
        </c:dLbls>
        <c:gapWidth val="150"/>
        <c:axId val="32326016"/>
        <c:axId val="1975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32326016"/>
        <c:axId val="197520768"/>
      </c:lineChart>
      <c:dateAx>
        <c:axId val="32326016"/>
        <c:scaling>
          <c:orientation val="minMax"/>
        </c:scaling>
        <c:delete val="1"/>
        <c:axPos val="b"/>
        <c:numFmt formatCode="ge" sourceLinked="1"/>
        <c:majorTickMark val="none"/>
        <c:minorTickMark val="none"/>
        <c:tickLblPos val="none"/>
        <c:crossAx val="197520768"/>
        <c:crosses val="autoZero"/>
        <c:auto val="1"/>
        <c:lblOffset val="100"/>
        <c:baseTimeUnit val="years"/>
      </c:dateAx>
      <c:valAx>
        <c:axId val="1975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69.36</c:v>
                </c:pt>
                <c:pt idx="1">
                  <c:v>62.1</c:v>
                </c:pt>
                <c:pt idx="2">
                  <c:v>75.790000000000006</c:v>
                </c:pt>
                <c:pt idx="3">
                  <c:v>73.42</c:v>
                </c:pt>
                <c:pt idx="4">
                  <c:v>73.73</c:v>
                </c:pt>
              </c:numCache>
            </c:numRef>
          </c:val>
        </c:ser>
        <c:dLbls>
          <c:showLegendKey val="0"/>
          <c:showVal val="0"/>
          <c:showCatName val="0"/>
          <c:showSerName val="0"/>
          <c:showPercent val="0"/>
          <c:showBubbleSize val="0"/>
        </c:dLbls>
        <c:gapWidth val="150"/>
        <c:axId val="48463232"/>
        <c:axId val="484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48463232"/>
        <c:axId val="48489984"/>
      </c:lineChart>
      <c:dateAx>
        <c:axId val="48463232"/>
        <c:scaling>
          <c:orientation val="minMax"/>
        </c:scaling>
        <c:delete val="1"/>
        <c:axPos val="b"/>
        <c:numFmt formatCode="ge" sourceLinked="1"/>
        <c:majorTickMark val="none"/>
        <c:minorTickMark val="none"/>
        <c:tickLblPos val="none"/>
        <c:crossAx val="48489984"/>
        <c:crosses val="autoZero"/>
        <c:auto val="1"/>
        <c:lblOffset val="100"/>
        <c:baseTimeUnit val="years"/>
      </c:dateAx>
      <c:valAx>
        <c:axId val="484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74.41</c:v>
                </c:pt>
                <c:pt idx="1">
                  <c:v>71.680000000000007</c:v>
                </c:pt>
                <c:pt idx="2">
                  <c:v>78.040000000000006</c:v>
                </c:pt>
                <c:pt idx="3">
                  <c:v>76.17</c:v>
                </c:pt>
                <c:pt idx="4">
                  <c:v>74.569999999999993</c:v>
                </c:pt>
              </c:numCache>
            </c:numRef>
          </c:val>
        </c:ser>
        <c:dLbls>
          <c:showLegendKey val="0"/>
          <c:showVal val="0"/>
          <c:showCatName val="0"/>
          <c:showSerName val="0"/>
          <c:showPercent val="0"/>
          <c:showBubbleSize val="0"/>
        </c:dLbls>
        <c:gapWidth val="150"/>
        <c:axId val="81411072"/>
        <c:axId val="814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81411072"/>
        <c:axId val="81446016"/>
      </c:lineChart>
      <c:dateAx>
        <c:axId val="81411072"/>
        <c:scaling>
          <c:orientation val="minMax"/>
        </c:scaling>
        <c:delete val="1"/>
        <c:axPos val="b"/>
        <c:numFmt formatCode="ge" sourceLinked="1"/>
        <c:majorTickMark val="none"/>
        <c:minorTickMark val="none"/>
        <c:tickLblPos val="none"/>
        <c:crossAx val="81446016"/>
        <c:crosses val="autoZero"/>
        <c:auto val="1"/>
        <c:lblOffset val="100"/>
        <c:baseTimeUnit val="years"/>
      </c:dateAx>
      <c:valAx>
        <c:axId val="814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129.21</c:v>
                </c:pt>
                <c:pt idx="1">
                  <c:v>114.48</c:v>
                </c:pt>
                <c:pt idx="2">
                  <c:v>128.79</c:v>
                </c:pt>
                <c:pt idx="3">
                  <c:v>125.16</c:v>
                </c:pt>
                <c:pt idx="4">
                  <c:v>123.12</c:v>
                </c:pt>
              </c:numCache>
            </c:numRef>
          </c:val>
        </c:ser>
        <c:dLbls>
          <c:showLegendKey val="0"/>
          <c:showVal val="0"/>
          <c:showCatName val="0"/>
          <c:showSerName val="0"/>
          <c:showPercent val="0"/>
          <c:showBubbleSize val="0"/>
        </c:dLbls>
        <c:gapWidth val="150"/>
        <c:axId val="32345088"/>
        <c:axId val="323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32345088"/>
        <c:axId val="32351360"/>
      </c:lineChart>
      <c:dateAx>
        <c:axId val="32345088"/>
        <c:scaling>
          <c:orientation val="minMax"/>
        </c:scaling>
        <c:delete val="1"/>
        <c:axPos val="b"/>
        <c:numFmt formatCode="ge" sourceLinked="1"/>
        <c:majorTickMark val="none"/>
        <c:minorTickMark val="none"/>
        <c:tickLblPos val="none"/>
        <c:crossAx val="32351360"/>
        <c:crosses val="autoZero"/>
        <c:auto val="1"/>
        <c:lblOffset val="100"/>
        <c:baseTimeUnit val="years"/>
      </c:dateAx>
      <c:valAx>
        <c:axId val="3235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39.51</c:v>
                </c:pt>
                <c:pt idx="1">
                  <c:v>40.4</c:v>
                </c:pt>
                <c:pt idx="2">
                  <c:v>41.37</c:v>
                </c:pt>
                <c:pt idx="3">
                  <c:v>42.14</c:v>
                </c:pt>
                <c:pt idx="4">
                  <c:v>50.13</c:v>
                </c:pt>
              </c:numCache>
            </c:numRef>
          </c:val>
        </c:ser>
        <c:dLbls>
          <c:showLegendKey val="0"/>
          <c:showVal val="0"/>
          <c:showCatName val="0"/>
          <c:showSerName val="0"/>
          <c:showPercent val="0"/>
          <c:showBubbleSize val="0"/>
        </c:dLbls>
        <c:gapWidth val="150"/>
        <c:axId val="32369280"/>
        <c:axId val="342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32369280"/>
        <c:axId val="34276096"/>
      </c:lineChart>
      <c:dateAx>
        <c:axId val="32369280"/>
        <c:scaling>
          <c:orientation val="minMax"/>
        </c:scaling>
        <c:delete val="1"/>
        <c:axPos val="b"/>
        <c:numFmt formatCode="ge" sourceLinked="1"/>
        <c:majorTickMark val="none"/>
        <c:minorTickMark val="none"/>
        <c:tickLblPos val="none"/>
        <c:crossAx val="34276096"/>
        <c:crosses val="autoZero"/>
        <c:auto val="1"/>
        <c:lblOffset val="100"/>
        <c:baseTimeUnit val="years"/>
      </c:dateAx>
      <c:valAx>
        <c:axId val="342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12192"/>
        <c:axId val="343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34312192"/>
        <c:axId val="34314112"/>
      </c:lineChart>
      <c:dateAx>
        <c:axId val="34312192"/>
        <c:scaling>
          <c:orientation val="minMax"/>
        </c:scaling>
        <c:delete val="1"/>
        <c:axPos val="b"/>
        <c:numFmt formatCode="ge" sourceLinked="1"/>
        <c:majorTickMark val="none"/>
        <c:minorTickMark val="none"/>
        <c:tickLblPos val="none"/>
        <c:crossAx val="34314112"/>
        <c:crosses val="autoZero"/>
        <c:auto val="1"/>
        <c:lblOffset val="100"/>
        <c:baseTimeUnit val="years"/>
      </c:dateAx>
      <c:valAx>
        <c:axId val="343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44320"/>
        <c:axId val="343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34344320"/>
        <c:axId val="34358784"/>
      </c:lineChart>
      <c:dateAx>
        <c:axId val="34344320"/>
        <c:scaling>
          <c:orientation val="minMax"/>
        </c:scaling>
        <c:delete val="1"/>
        <c:axPos val="b"/>
        <c:numFmt formatCode="ge" sourceLinked="1"/>
        <c:majorTickMark val="none"/>
        <c:minorTickMark val="none"/>
        <c:tickLblPos val="none"/>
        <c:crossAx val="34358784"/>
        <c:crosses val="autoZero"/>
        <c:auto val="1"/>
        <c:lblOffset val="100"/>
        <c:baseTimeUnit val="years"/>
      </c:dateAx>
      <c:valAx>
        <c:axId val="3435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1503.91</c:v>
                </c:pt>
                <c:pt idx="1">
                  <c:v>793.7</c:v>
                </c:pt>
                <c:pt idx="2">
                  <c:v>1305.7</c:v>
                </c:pt>
                <c:pt idx="3">
                  <c:v>2120.73</c:v>
                </c:pt>
                <c:pt idx="4">
                  <c:v>66.64</c:v>
                </c:pt>
              </c:numCache>
            </c:numRef>
          </c:val>
        </c:ser>
        <c:dLbls>
          <c:showLegendKey val="0"/>
          <c:showVal val="0"/>
          <c:showCatName val="0"/>
          <c:showSerName val="0"/>
          <c:showPercent val="0"/>
          <c:showBubbleSize val="0"/>
        </c:dLbls>
        <c:gapWidth val="150"/>
        <c:axId val="34384896"/>
        <c:axId val="367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34384896"/>
        <c:axId val="36713600"/>
      </c:lineChart>
      <c:dateAx>
        <c:axId val="34384896"/>
        <c:scaling>
          <c:orientation val="minMax"/>
        </c:scaling>
        <c:delete val="1"/>
        <c:axPos val="b"/>
        <c:numFmt formatCode="ge" sourceLinked="1"/>
        <c:majorTickMark val="none"/>
        <c:minorTickMark val="none"/>
        <c:tickLblPos val="none"/>
        <c:crossAx val="36713600"/>
        <c:crosses val="autoZero"/>
        <c:auto val="1"/>
        <c:lblOffset val="100"/>
        <c:baseTimeUnit val="years"/>
      </c:dateAx>
      <c:valAx>
        <c:axId val="3671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771.94</c:v>
                </c:pt>
                <c:pt idx="1">
                  <c:v>831.89</c:v>
                </c:pt>
                <c:pt idx="2">
                  <c:v>724.74</c:v>
                </c:pt>
                <c:pt idx="3">
                  <c:v>747.04</c:v>
                </c:pt>
                <c:pt idx="4">
                  <c:v>729.27</c:v>
                </c:pt>
              </c:numCache>
            </c:numRef>
          </c:val>
        </c:ser>
        <c:dLbls>
          <c:showLegendKey val="0"/>
          <c:showVal val="0"/>
          <c:showCatName val="0"/>
          <c:showSerName val="0"/>
          <c:showPercent val="0"/>
          <c:showBubbleSize val="0"/>
        </c:dLbls>
        <c:gapWidth val="150"/>
        <c:axId val="36742272"/>
        <c:axId val="367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36742272"/>
        <c:axId val="36744192"/>
      </c:lineChart>
      <c:dateAx>
        <c:axId val="36742272"/>
        <c:scaling>
          <c:orientation val="minMax"/>
        </c:scaling>
        <c:delete val="1"/>
        <c:axPos val="b"/>
        <c:numFmt formatCode="ge" sourceLinked="1"/>
        <c:majorTickMark val="none"/>
        <c:minorTickMark val="none"/>
        <c:tickLblPos val="none"/>
        <c:crossAx val="36744192"/>
        <c:crosses val="autoZero"/>
        <c:auto val="1"/>
        <c:lblOffset val="100"/>
        <c:baseTimeUnit val="years"/>
      </c:dateAx>
      <c:valAx>
        <c:axId val="3674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119.15</c:v>
                </c:pt>
                <c:pt idx="1">
                  <c:v>108.24</c:v>
                </c:pt>
                <c:pt idx="2">
                  <c:v>120.82</c:v>
                </c:pt>
                <c:pt idx="3">
                  <c:v>118.32</c:v>
                </c:pt>
                <c:pt idx="4">
                  <c:v>119.14</c:v>
                </c:pt>
              </c:numCache>
            </c:numRef>
          </c:val>
        </c:ser>
        <c:dLbls>
          <c:showLegendKey val="0"/>
          <c:showVal val="0"/>
          <c:showCatName val="0"/>
          <c:showSerName val="0"/>
          <c:showPercent val="0"/>
          <c:showBubbleSize val="0"/>
        </c:dLbls>
        <c:gapWidth val="150"/>
        <c:axId val="36762368"/>
        <c:axId val="36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36762368"/>
        <c:axId val="36764288"/>
      </c:lineChart>
      <c:dateAx>
        <c:axId val="36762368"/>
        <c:scaling>
          <c:orientation val="minMax"/>
        </c:scaling>
        <c:delete val="1"/>
        <c:axPos val="b"/>
        <c:numFmt formatCode="ge" sourceLinked="1"/>
        <c:majorTickMark val="none"/>
        <c:minorTickMark val="none"/>
        <c:tickLblPos val="none"/>
        <c:crossAx val="36764288"/>
        <c:crosses val="autoZero"/>
        <c:auto val="1"/>
        <c:lblOffset val="100"/>
        <c:baseTimeUnit val="years"/>
      </c:dateAx>
      <c:valAx>
        <c:axId val="36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209.47</c:v>
                </c:pt>
                <c:pt idx="1">
                  <c:v>235.5</c:v>
                </c:pt>
                <c:pt idx="2">
                  <c:v>207.42</c:v>
                </c:pt>
                <c:pt idx="3">
                  <c:v>211.99</c:v>
                </c:pt>
                <c:pt idx="4">
                  <c:v>212.54</c:v>
                </c:pt>
              </c:numCache>
            </c:numRef>
          </c:val>
        </c:ser>
        <c:dLbls>
          <c:showLegendKey val="0"/>
          <c:showVal val="0"/>
          <c:showCatName val="0"/>
          <c:showSerName val="0"/>
          <c:showPercent val="0"/>
          <c:showBubbleSize val="0"/>
        </c:dLbls>
        <c:gapWidth val="150"/>
        <c:axId val="48340992"/>
        <c:axId val="483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8340992"/>
        <c:axId val="48342912"/>
      </c:lineChart>
      <c:dateAx>
        <c:axId val="48340992"/>
        <c:scaling>
          <c:orientation val="minMax"/>
        </c:scaling>
        <c:delete val="1"/>
        <c:axPos val="b"/>
        <c:numFmt formatCode="ge" sourceLinked="1"/>
        <c:majorTickMark val="none"/>
        <c:minorTickMark val="none"/>
        <c:tickLblPos val="none"/>
        <c:crossAx val="48342912"/>
        <c:crosses val="autoZero"/>
        <c:auto val="1"/>
        <c:lblOffset val="100"/>
        <c:baseTimeUnit val="years"/>
      </c:dateAx>
      <c:valAx>
        <c:axId val="48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青森県　平内町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11984</v>
      </c>
      <c r="AJ8" s="75"/>
      <c r="AK8" s="75"/>
      <c r="AL8" s="75"/>
      <c r="AM8" s="75"/>
      <c r="AN8" s="75"/>
      <c r="AO8" s="75"/>
      <c r="AP8" s="76"/>
      <c r="AQ8" s="57">
        <f>データ!R6</f>
        <v>217.09</v>
      </c>
      <c r="AR8" s="57"/>
      <c r="AS8" s="57"/>
      <c r="AT8" s="57"/>
      <c r="AU8" s="57"/>
      <c r="AV8" s="57"/>
      <c r="AW8" s="57"/>
      <c r="AX8" s="57"/>
      <c r="AY8" s="57">
        <f>データ!S6</f>
        <v>55.2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35.28</v>
      </c>
      <c r="K10" s="57"/>
      <c r="L10" s="57"/>
      <c r="M10" s="57"/>
      <c r="N10" s="57"/>
      <c r="O10" s="57"/>
      <c r="P10" s="57"/>
      <c r="Q10" s="57"/>
      <c r="R10" s="57">
        <f>データ!O6</f>
        <v>94.42</v>
      </c>
      <c r="S10" s="57"/>
      <c r="T10" s="57"/>
      <c r="U10" s="57"/>
      <c r="V10" s="57"/>
      <c r="W10" s="57"/>
      <c r="X10" s="57"/>
      <c r="Y10" s="57"/>
      <c r="Z10" s="65">
        <f>データ!P6</f>
        <v>4957</v>
      </c>
      <c r="AA10" s="65"/>
      <c r="AB10" s="65"/>
      <c r="AC10" s="65"/>
      <c r="AD10" s="65"/>
      <c r="AE10" s="65"/>
      <c r="AF10" s="65"/>
      <c r="AG10" s="65"/>
      <c r="AH10" s="2"/>
      <c r="AI10" s="65">
        <f>データ!T6</f>
        <v>11222</v>
      </c>
      <c r="AJ10" s="65"/>
      <c r="AK10" s="65"/>
      <c r="AL10" s="65"/>
      <c r="AM10" s="65"/>
      <c r="AN10" s="65"/>
      <c r="AO10" s="65"/>
      <c r="AP10" s="65"/>
      <c r="AQ10" s="57">
        <f>データ!U6</f>
        <v>43.36</v>
      </c>
      <c r="AR10" s="57"/>
      <c r="AS10" s="57"/>
      <c r="AT10" s="57"/>
      <c r="AU10" s="57"/>
      <c r="AV10" s="57"/>
      <c r="AW10" s="57"/>
      <c r="AX10" s="57"/>
      <c r="AY10" s="57">
        <f>データ!V6</f>
        <v>258.81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23019</v>
      </c>
      <c r="D6" s="31">
        <f t="shared" si="3"/>
        <v>46</v>
      </c>
      <c r="E6" s="31">
        <f t="shared" si="3"/>
        <v>1</v>
      </c>
      <c r="F6" s="31">
        <f t="shared" si="3"/>
        <v>0</v>
      </c>
      <c r="G6" s="31">
        <f t="shared" si="3"/>
        <v>1</v>
      </c>
      <c r="H6" s="31" t="str">
        <f t="shared" si="3"/>
        <v>青森県　平内町</v>
      </c>
      <c r="I6" s="31" t="str">
        <f t="shared" si="3"/>
        <v>法適用</v>
      </c>
      <c r="J6" s="31" t="str">
        <f t="shared" si="3"/>
        <v>水道事業</v>
      </c>
      <c r="K6" s="31" t="str">
        <f t="shared" si="3"/>
        <v>末端給水事業</v>
      </c>
      <c r="L6" s="31" t="str">
        <f t="shared" si="3"/>
        <v>A7</v>
      </c>
      <c r="M6" s="32" t="str">
        <f t="shared" si="3"/>
        <v>-</v>
      </c>
      <c r="N6" s="32">
        <f t="shared" si="3"/>
        <v>35.28</v>
      </c>
      <c r="O6" s="32">
        <f t="shared" si="3"/>
        <v>94.42</v>
      </c>
      <c r="P6" s="32">
        <f t="shared" si="3"/>
        <v>4957</v>
      </c>
      <c r="Q6" s="32">
        <f t="shared" si="3"/>
        <v>11984</v>
      </c>
      <c r="R6" s="32">
        <f t="shared" si="3"/>
        <v>217.09</v>
      </c>
      <c r="S6" s="32">
        <f t="shared" si="3"/>
        <v>55.2</v>
      </c>
      <c r="T6" s="32">
        <f t="shared" si="3"/>
        <v>11222</v>
      </c>
      <c r="U6" s="32">
        <f t="shared" si="3"/>
        <v>43.36</v>
      </c>
      <c r="V6" s="32">
        <f t="shared" si="3"/>
        <v>258.81</v>
      </c>
      <c r="W6" s="33">
        <f>IF(W7="",NA(),W7)</f>
        <v>129.21</v>
      </c>
      <c r="X6" s="33">
        <f t="shared" ref="X6:AF6" si="4">IF(X7="",NA(),X7)</f>
        <v>114.48</v>
      </c>
      <c r="Y6" s="33">
        <f t="shared" si="4"/>
        <v>128.79</v>
      </c>
      <c r="Z6" s="33">
        <f t="shared" si="4"/>
        <v>125.16</v>
      </c>
      <c r="AA6" s="33">
        <f t="shared" si="4"/>
        <v>123.12</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1503.91</v>
      </c>
      <c r="AT6" s="33">
        <f t="shared" ref="AT6:BB6" si="6">IF(AT7="",NA(),AT7)</f>
        <v>793.7</v>
      </c>
      <c r="AU6" s="33">
        <f t="shared" si="6"/>
        <v>1305.7</v>
      </c>
      <c r="AV6" s="33">
        <f t="shared" si="6"/>
        <v>2120.73</v>
      </c>
      <c r="AW6" s="33">
        <f t="shared" si="6"/>
        <v>66.64</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771.94</v>
      </c>
      <c r="BE6" s="33">
        <f t="shared" ref="BE6:BM6" si="7">IF(BE7="",NA(),BE7)</f>
        <v>831.89</v>
      </c>
      <c r="BF6" s="33">
        <f t="shared" si="7"/>
        <v>724.74</v>
      </c>
      <c r="BG6" s="33">
        <f t="shared" si="7"/>
        <v>747.04</v>
      </c>
      <c r="BH6" s="33">
        <f t="shared" si="7"/>
        <v>729.27</v>
      </c>
      <c r="BI6" s="33">
        <f t="shared" si="7"/>
        <v>462.52</v>
      </c>
      <c r="BJ6" s="33">
        <f t="shared" si="7"/>
        <v>474.06</v>
      </c>
      <c r="BK6" s="33">
        <f t="shared" si="7"/>
        <v>458</v>
      </c>
      <c r="BL6" s="33">
        <f t="shared" si="7"/>
        <v>443.13</v>
      </c>
      <c r="BM6" s="33">
        <f t="shared" si="7"/>
        <v>442.54</v>
      </c>
      <c r="BN6" s="32" t="str">
        <f>IF(BN7="","",IF(BN7="-","【-】","【"&amp;SUBSTITUTE(TEXT(BN7,"#,##0.00"),"-","△")&amp;"】"))</f>
        <v>【283.72】</v>
      </c>
      <c r="BO6" s="33">
        <f>IF(BO7="",NA(),BO7)</f>
        <v>119.15</v>
      </c>
      <c r="BP6" s="33">
        <f t="shared" ref="BP6:BX6" si="8">IF(BP7="",NA(),BP7)</f>
        <v>108.24</v>
      </c>
      <c r="BQ6" s="33">
        <f t="shared" si="8"/>
        <v>120.82</v>
      </c>
      <c r="BR6" s="33">
        <f t="shared" si="8"/>
        <v>118.32</v>
      </c>
      <c r="BS6" s="33">
        <f t="shared" si="8"/>
        <v>119.14</v>
      </c>
      <c r="BT6" s="33">
        <f t="shared" si="8"/>
        <v>99.71</v>
      </c>
      <c r="BU6" s="33">
        <f t="shared" si="8"/>
        <v>96.62</v>
      </c>
      <c r="BV6" s="33">
        <f t="shared" si="8"/>
        <v>96.27</v>
      </c>
      <c r="BW6" s="33">
        <f t="shared" si="8"/>
        <v>95.4</v>
      </c>
      <c r="BX6" s="33">
        <f t="shared" si="8"/>
        <v>98.6</v>
      </c>
      <c r="BY6" s="32" t="str">
        <f>IF(BY7="","",IF(BY7="-","【-】","【"&amp;SUBSTITUTE(TEXT(BY7,"#,##0.00"),"-","△")&amp;"】"))</f>
        <v>【104.60】</v>
      </c>
      <c r="BZ6" s="33">
        <f>IF(BZ7="",NA(),BZ7)</f>
        <v>209.47</v>
      </c>
      <c r="CA6" s="33">
        <f t="shared" ref="CA6:CI6" si="9">IF(CA7="",NA(),CA7)</f>
        <v>235.5</v>
      </c>
      <c r="CB6" s="33">
        <f t="shared" si="9"/>
        <v>207.42</v>
      </c>
      <c r="CC6" s="33">
        <f t="shared" si="9"/>
        <v>211.99</v>
      </c>
      <c r="CD6" s="33">
        <f t="shared" si="9"/>
        <v>212.54</v>
      </c>
      <c r="CE6" s="33">
        <f t="shared" si="9"/>
        <v>176.84</v>
      </c>
      <c r="CF6" s="33">
        <f t="shared" si="9"/>
        <v>184.53</v>
      </c>
      <c r="CG6" s="33">
        <f t="shared" si="9"/>
        <v>186.94</v>
      </c>
      <c r="CH6" s="33">
        <f t="shared" si="9"/>
        <v>186.15</v>
      </c>
      <c r="CI6" s="33">
        <f t="shared" si="9"/>
        <v>181.67</v>
      </c>
      <c r="CJ6" s="32" t="str">
        <f>IF(CJ7="","",IF(CJ7="-","【-】","【"&amp;SUBSTITUTE(TEXT(CJ7,"#,##0.00"),"-","△")&amp;"】"))</f>
        <v>【164.21】</v>
      </c>
      <c r="CK6" s="33">
        <f>IF(CK7="",NA(),CK7)</f>
        <v>69.36</v>
      </c>
      <c r="CL6" s="33">
        <f t="shared" ref="CL6:CT6" si="10">IF(CL7="",NA(),CL7)</f>
        <v>62.1</v>
      </c>
      <c r="CM6" s="33">
        <f t="shared" si="10"/>
        <v>75.790000000000006</v>
      </c>
      <c r="CN6" s="33">
        <f t="shared" si="10"/>
        <v>73.42</v>
      </c>
      <c r="CO6" s="33">
        <f t="shared" si="10"/>
        <v>73.73</v>
      </c>
      <c r="CP6" s="33">
        <f t="shared" si="10"/>
        <v>53.5</v>
      </c>
      <c r="CQ6" s="33">
        <f t="shared" si="10"/>
        <v>52.9</v>
      </c>
      <c r="CR6" s="33">
        <f t="shared" si="10"/>
        <v>54.51</v>
      </c>
      <c r="CS6" s="33">
        <f t="shared" si="10"/>
        <v>54.47</v>
      </c>
      <c r="CT6" s="33">
        <f t="shared" si="10"/>
        <v>53.61</v>
      </c>
      <c r="CU6" s="32" t="str">
        <f>IF(CU7="","",IF(CU7="-","【-】","【"&amp;SUBSTITUTE(TEXT(CU7,"#,##0.00"),"-","△")&amp;"】"))</f>
        <v>【59.80】</v>
      </c>
      <c r="CV6" s="33">
        <f>IF(CV7="",NA(),CV7)</f>
        <v>74.41</v>
      </c>
      <c r="CW6" s="33">
        <f t="shared" ref="CW6:DE6" si="11">IF(CW7="",NA(),CW7)</f>
        <v>71.680000000000007</v>
      </c>
      <c r="CX6" s="33">
        <f t="shared" si="11"/>
        <v>78.040000000000006</v>
      </c>
      <c r="CY6" s="33">
        <f t="shared" si="11"/>
        <v>76.17</v>
      </c>
      <c r="CZ6" s="33">
        <f t="shared" si="11"/>
        <v>74.569999999999993</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39.51</v>
      </c>
      <c r="DH6" s="33">
        <f t="shared" ref="DH6:DP6" si="12">IF(DH7="",NA(),DH7)</f>
        <v>40.4</v>
      </c>
      <c r="DI6" s="33">
        <f t="shared" si="12"/>
        <v>41.37</v>
      </c>
      <c r="DJ6" s="33">
        <f t="shared" si="12"/>
        <v>42.14</v>
      </c>
      <c r="DK6" s="33">
        <f t="shared" si="12"/>
        <v>50.13</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0.97</v>
      </c>
      <c r="ED6" s="33">
        <f t="shared" ref="ED6:EL6" si="14">IF(ED7="",NA(),ED7)</f>
        <v>0.7</v>
      </c>
      <c r="EE6" s="33">
        <f t="shared" si="14"/>
        <v>0.65</v>
      </c>
      <c r="EF6" s="33">
        <f t="shared" si="14"/>
        <v>0.8</v>
      </c>
      <c r="EG6" s="33">
        <f t="shared" si="14"/>
        <v>1.74</v>
      </c>
      <c r="EH6" s="33">
        <f t="shared" si="14"/>
        <v>0.61</v>
      </c>
      <c r="EI6" s="33">
        <f t="shared" si="14"/>
        <v>0.5</v>
      </c>
      <c r="EJ6" s="33">
        <f t="shared" si="14"/>
        <v>0.6</v>
      </c>
      <c r="EK6" s="33">
        <f t="shared" si="14"/>
        <v>0.71</v>
      </c>
      <c r="EL6" s="33">
        <f t="shared" si="14"/>
        <v>0.68</v>
      </c>
      <c r="EM6" s="32" t="str">
        <f>IF(EM7="","",IF(EM7="-","【-】","【"&amp;SUBSTITUTE(TEXT(EM7,"#,##0.00"),"-","△")&amp;"】"))</f>
        <v>【0.78】</v>
      </c>
    </row>
    <row r="7" spans="1:143" s="34" customFormat="1" x14ac:dyDescent="0.15">
      <c r="A7" s="26"/>
      <c r="B7" s="35">
        <v>2014</v>
      </c>
      <c r="C7" s="35">
        <v>23019</v>
      </c>
      <c r="D7" s="35">
        <v>46</v>
      </c>
      <c r="E7" s="35">
        <v>1</v>
      </c>
      <c r="F7" s="35">
        <v>0</v>
      </c>
      <c r="G7" s="35">
        <v>1</v>
      </c>
      <c r="H7" s="35" t="s">
        <v>93</v>
      </c>
      <c r="I7" s="35" t="s">
        <v>94</v>
      </c>
      <c r="J7" s="35" t="s">
        <v>95</v>
      </c>
      <c r="K7" s="35" t="s">
        <v>96</v>
      </c>
      <c r="L7" s="35" t="s">
        <v>97</v>
      </c>
      <c r="M7" s="36" t="s">
        <v>98</v>
      </c>
      <c r="N7" s="36">
        <v>35.28</v>
      </c>
      <c r="O7" s="36">
        <v>94.42</v>
      </c>
      <c r="P7" s="36">
        <v>4957</v>
      </c>
      <c r="Q7" s="36">
        <v>11984</v>
      </c>
      <c r="R7" s="36">
        <v>217.09</v>
      </c>
      <c r="S7" s="36">
        <v>55.2</v>
      </c>
      <c r="T7" s="36">
        <v>11222</v>
      </c>
      <c r="U7" s="36">
        <v>43.36</v>
      </c>
      <c r="V7" s="36">
        <v>258.81</v>
      </c>
      <c r="W7" s="36">
        <v>129.21</v>
      </c>
      <c r="X7" s="36">
        <v>114.48</v>
      </c>
      <c r="Y7" s="36">
        <v>128.79</v>
      </c>
      <c r="Z7" s="36">
        <v>125.16</v>
      </c>
      <c r="AA7" s="36">
        <v>123.12</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1503.91</v>
      </c>
      <c r="AT7" s="36">
        <v>793.7</v>
      </c>
      <c r="AU7" s="36">
        <v>1305.7</v>
      </c>
      <c r="AV7" s="36">
        <v>2120.73</v>
      </c>
      <c r="AW7" s="36">
        <v>66.64</v>
      </c>
      <c r="AX7" s="36">
        <v>1149.75</v>
      </c>
      <c r="AY7" s="36">
        <v>1128.25</v>
      </c>
      <c r="AZ7" s="36">
        <v>1159.4100000000001</v>
      </c>
      <c r="BA7" s="36">
        <v>1081.23</v>
      </c>
      <c r="BB7" s="36">
        <v>406.37</v>
      </c>
      <c r="BC7" s="36">
        <v>264.16000000000003</v>
      </c>
      <c r="BD7" s="36">
        <v>771.94</v>
      </c>
      <c r="BE7" s="36">
        <v>831.89</v>
      </c>
      <c r="BF7" s="36">
        <v>724.74</v>
      </c>
      <c r="BG7" s="36">
        <v>747.04</v>
      </c>
      <c r="BH7" s="36">
        <v>729.27</v>
      </c>
      <c r="BI7" s="36">
        <v>462.52</v>
      </c>
      <c r="BJ7" s="36">
        <v>474.06</v>
      </c>
      <c r="BK7" s="36">
        <v>458</v>
      </c>
      <c r="BL7" s="36">
        <v>443.13</v>
      </c>
      <c r="BM7" s="36">
        <v>442.54</v>
      </c>
      <c r="BN7" s="36">
        <v>283.72000000000003</v>
      </c>
      <c r="BO7" s="36">
        <v>119.15</v>
      </c>
      <c r="BP7" s="36">
        <v>108.24</v>
      </c>
      <c r="BQ7" s="36">
        <v>120.82</v>
      </c>
      <c r="BR7" s="36">
        <v>118.32</v>
      </c>
      <c r="BS7" s="36">
        <v>119.14</v>
      </c>
      <c r="BT7" s="36">
        <v>99.71</v>
      </c>
      <c r="BU7" s="36">
        <v>96.62</v>
      </c>
      <c r="BV7" s="36">
        <v>96.27</v>
      </c>
      <c r="BW7" s="36">
        <v>95.4</v>
      </c>
      <c r="BX7" s="36">
        <v>98.6</v>
      </c>
      <c r="BY7" s="36">
        <v>104.6</v>
      </c>
      <c r="BZ7" s="36">
        <v>209.47</v>
      </c>
      <c r="CA7" s="36">
        <v>235.5</v>
      </c>
      <c r="CB7" s="36">
        <v>207.42</v>
      </c>
      <c r="CC7" s="36">
        <v>211.99</v>
      </c>
      <c r="CD7" s="36">
        <v>212.54</v>
      </c>
      <c r="CE7" s="36">
        <v>176.84</v>
      </c>
      <c r="CF7" s="36">
        <v>184.53</v>
      </c>
      <c r="CG7" s="36">
        <v>186.94</v>
      </c>
      <c r="CH7" s="36">
        <v>186.15</v>
      </c>
      <c r="CI7" s="36">
        <v>181.67</v>
      </c>
      <c r="CJ7" s="36">
        <v>164.21</v>
      </c>
      <c r="CK7" s="36">
        <v>69.36</v>
      </c>
      <c r="CL7" s="36">
        <v>62.1</v>
      </c>
      <c r="CM7" s="36">
        <v>75.790000000000006</v>
      </c>
      <c r="CN7" s="36">
        <v>73.42</v>
      </c>
      <c r="CO7" s="36">
        <v>73.73</v>
      </c>
      <c r="CP7" s="36">
        <v>53.5</v>
      </c>
      <c r="CQ7" s="36">
        <v>52.9</v>
      </c>
      <c r="CR7" s="36">
        <v>54.51</v>
      </c>
      <c r="CS7" s="36">
        <v>54.47</v>
      </c>
      <c r="CT7" s="36">
        <v>53.61</v>
      </c>
      <c r="CU7" s="36">
        <v>59.8</v>
      </c>
      <c r="CV7" s="36">
        <v>74.41</v>
      </c>
      <c r="CW7" s="36">
        <v>71.680000000000007</v>
      </c>
      <c r="CX7" s="36">
        <v>78.040000000000006</v>
      </c>
      <c r="CY7" s="36">
        <v>76.17</v>
      </c>
      <c r="CZ7" s="36">
        <v>74.569999999999993</v>
      </c>
      <c r="DA7" s="36">
        <v>82.8</v>
      </c>
      <c r="DB7" s="36">
        <v>81.63</v>
      </c>
      <c r="DC7" s="36">
        <v>81.790000000000006</v>
      </c>
      <c r="DD7" s="36">
        <v>81.459999999999994</v>
      </c>
      <c r="DE7" s="36">
        <v>81.31</v>
      </c>
      <c r="DF7" s="36">
        <v>89.78</v>
      </c>
      <c r="DG7" s="36">
        <v>39.51</v>
      </c>
      <c r="DH7" s="36">
        <v>40.4</v>
      </c>
      <c r="DI7" s="36">
        <v>41.37</v>
      </c>
      <c r="DJ7" s="36">
        <v>42.14</v>
      </c>
      <c r="DK7" s="36">
        <v>50.13</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0.97</v>
      </c>
      <c r="ED7" s="36">
        <v>0.7</v>
      </c>
      <c r="EE7" s="36">
        <v>0.65</v>
      </c>
      <c r="EF7" s="36">
        <v>0.8</v>
      </c>
      <c r="EG7" s="36">
        <v>1.74</v>
      </c>
      <c r="EH7" s="36">
        <v>0.61</v>
      </c>
      <c r="EI7" s="36">
        <v>0.5</v>
      </c>
      <c r="EJ7" s="36">
        <v>0.6</v>
      </c>
      <c r="EK7" s="36">
        <v>0.71</v>
      </c>
      <c r="EL7" s="36">
        <v>0.68</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chiiki-2</cp:lastModifiedBy>
  <dcterms:created xsi:type="dcterms:W3CDTF">2016-02-03T07:12:57Z</dcterms:created>
  <dcterms:modified xsi:type="dcterms:W3CDTF">2016-02-18T01:03:59Z</dcterms:modified>
  <cp:category/>
</cp:coreProperties>
</file>